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ivona\Desktop\Posao Ivona\2018\OSTALI POSLOVI\8. TR_Dom Josipovac\1.6.2018.-samo vatrogasni dio\Za slanje\"/>
    </mc:Choice>
  </mc:AlternateContent>
  <xr:revisionPtr revIDLastSave="0" documentId="10_ncr:8100000_{BAC21C5F-9C0B-4873-AE16-C70EFD43AB5A}" xr6:coauthVersionLast="33" xr6:coauthVersionMax="33" xr10:uidLastSave="{00000000-0000-0000-0000-000000000000}"/>
  <bookViews>
    <workbookView xWindow="0" yWindow="0" windowWidth="14370" windowHeight="12300" activeTab="4" xr2:uid="{00000000-000D-0000-FFFF-FFFF00000000}"/>
  </bookViews>
  <sheets>
    <sheet name="OPĆI DIO" sheetId="9" r:id="rId1"/>
    <sheet name="GRAĐEVINSKO-OBRTNIČKI RADOVI" sheetId="2" r:id="rId2"/>
    <sheet name="VODOVOD I KANALIZACIJA" sheetId="4" r:id="rId3"/>
    <sheet name="STROJARSKI RADOVI" sheetId="10" r:id="rId4"/>
    <sheet name="REKAPITULACIJA" sheetId="5" r:id="rId5"/>
  </sheets>
  <definedNames>
    <definedName name="_xlnm.Print_Area" localSheetId="1">'GRAĐEVINSKO-OBRTNIČKI RADOVI'!$A$1:$F$171</definedName>
    <definedName name="_xlnm.Print_Area" localSheetId="0">'OPĆI DIO'!$A$1:$F$32</definedName>
    <definedName name="_xlnm.Print_Area" localSheetId="3">'STROJARSKI RADOVI'!$A$1:$F$59</definedName>
    <definedName name="_xlnm.Print_Area" localSheetId="2">'VODOVOD I KANALIZACIJA'!$A$1:$F$79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0" l="1"/>
  <c r="F33" i="10"/>
  <c r="F32" i="10"/>
  <c r="F31" i="10"/>
  <c r="F30" i="10"/>
  <c r="F29" i="10"/>
  <c r="F28" i="10"/>
  <c r="F27" i="10"/>
  <c r="F26" i="10"/>
  <c r="F25" i="10"/>
  <c r="F24" i="10"/>
  <c r="F22" i="10"/>
  <c r="F21" i="10"/>
  <c r="F20" i="10"/>
  <c r="F37" i="10" l="1"/>
  <c r="F43" i="10" s="1"/>
  <c r="F45" i="10" s="1"/>
  <c r="F49" i="10" s="1"/>
  <c r="C4" i="5"/>
  <c r="D51" i="2"/>
  <c r="D50" i="2"/>
  <c r="D55" i="2"/>
  <c r="D154" i="2" l="1"/>
  <c r="F67" i="4"/>
  <c r="F66" i="4"/>
  <c r="F65" i="4"/>
  <c r="F64" i="4"/>
  <c r="F63" i="4"/>
  <c r="F60" i="4"/>
  <c r="F57" i="4" l="1"/>
  <c r="F56" i="4"/>
  <c r="D24" i="4"/>
  <c r="F24" i="4" s="1"/>
  <c r="F21" i="4"/>
  <c r="F22" i="4"/>
  <c r="F23" i="4"/>
  <c r="D44" i="4"/>
  <c r="F44" i="4" s="1"/>
  <c r="F41" i="4"/>
  <c r="D38" i="4"/>
  <c r="F38" i="4" s="1"/>
  <c r="F35" i="4"/>
  <c r="D120" i="2"/>
  <c r="F120" i="2" s="1"/>
  <c r="F114" i="2"/>
  <c r="F115" i="2"/>
  <c r="F116" i="2"/>
  <c r="F60" i="2"/>
  <c r="F59" i="2"/>
  <c r="F58" i="2"/>
  <c r="C46" i="4" l="1"/>
  <c r="C74" i="4" s="1"/>
  <c r="B75" i="4" l="1"/>
  <c r="B74" i="4"/>
  <c r="B73" i="4"/>
  <c r="B72" i="4"/>
  <c r="F12" i="4"/>
  <c r="C14" i="4" s="1"/>
  <c r="C72" i="4" s="1"/>
  <c r="F20" i="4" l="1"/>
  <c r="C26" i="4" s="1"/>
  <c r="C73" i="4" s="1"/>
  <c r="F53" i="4" l="1"/>
  <c r="C69" i="4" l="1"/>
  <c r="C75" i="4" s="1"/>
  <c r="C76" i="4" s="1"/>
  <c r="C77" i="4" l="1"/>
  <c r="C78" i="4" s="1"/>
  <c r="C3" i="5"/>
  <c r="F122" i="2" l="1"/>
  <c r="F17" i="2"/>
  <c r="F148" i="2" l="1"/>
  <c r="F55" i="2"/>
  <c r="F54" i="2"/>
  <c r="F51" i="2"/>
  <c r="F50" i="2"/>
  <c r="B167" i="2" l="1"/>
  <c r="B166" i="2"/>
  <c r="B165" i="2"/>
  <c r="B164" i="2"/>
  <c r="B163" i="2"/>
  <c r="B162" i="2"/>
  <c r="B161" i="2"/>
  <c r="B160" i="2"/>
  <c r="B159" i="2"/>
  <c r="F154" i="2"/>
  <c r="F151" i="2"/>
  <c r="F136" i="2"/>
  <c r="F133" i="2"/>
  <c r="F113" i="2"/>
  <c r="F112" i="2"/>
  <c r="F100" i="2"/>
  <c r="C102" i="2" s="1"/>
  <c r="C164" i="2" s="1"/>
  <c r="F89" i="2"/>
  <c r="F86" i="2"/>
  <c r="F37" i="2"/>
  <c r="F23" i="2"/>
  <c r="F20" i="2"/>
  <c r="C124" i="2" l="1"/>
  <c r="C165" i="2" s="1"/>
  <c r="C25" i="2"/>
  <c r="C159" i="2" s="1"/>
  <c r="C138" i="2"/>
  <c r="C166" i="2" s="1"/>
  <c r="F34" i="2"/>
  <c r="C39" i="2" s="1"/>
  <c r="C160" i="2" s="1"/>
  <c r="C156" i="2"/>
  <c r="C167" i="2" s="1"/>
  <c r="F49" i="2"/>
  <c r="C62" i="2" s="1"/>
  <c r="C161" i="2" l="1"/>
  <c r="F83" i="2"/>
  <c r="F72" i="2"/>
  <c r="C74" i="2" s="1"/>
  <c r="C162" i="2" s="1"/>
  <c r="C91" i="2" l="1"/>
  <c r="C163" i="2" s="1"/>
  <c r="C168" i="2" s="1"/>
  <c r="C169" i="2" l="1"/>
  <c r="C170" i="2" s="1"/>
  <c r="C2" i="5"/>
  <c r="C5" i="5" s="1"/>
  <c r="C6" i="5" l="1"/>
  <c r="C7" i="5" s="1"/>
</calcChain>
</file>

<file path=xl/sharedStrings.xml><?xml version="1.0" encoding="utf-8"?>
<sst xmlns="http://schemas.openxmlformats.org/spreadsheetml/2006/main" count="384" uniqueCount="210">
  <si>
    <t xml:space="preserve">HELION GROUP d.o.o., Županijska 43, Osijek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</si>
  <si>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TROŠKOVNIK GRAĐEVINSKO-OBRTNIČKIH RADOVA</t>
  </si>
  <si>
    <r>
      <rPr>
        <u/>
        <sz val="11"/>
        <color theme="1"/>
        <rFont val="Calibri"/>
        <family val="2"/>
        <charset val="238"/>
        <scheme val="minor"/>
      </rPr>
      <t>Investitor:</t>
    </r>
    <r>
      <rPr>
        <sz val="11"/>
        <color theme="1"/>
        <rFont val="Calibri"/>
        <family val="2"/>
        <charset val="238"/>
        <scheme val="minor"/>
      </rPr>
      <t xml:space="preserve"> Općina Punitovci, Stjepana Radića 58, Punitovac</t>
    </r>
  </si>
  <si>
    <t>OPĆE NAPOMENE</t>
  </si>
  <si>
    <t>Izvoditelj je obvezan sve radove po ovom Troškovniku i ugovornoj dokumentaciji izvesti stručno i kvalitetno, pridržavajući se svih Dužnosti i obveza iz Zakona o gradnji, važećih norma, pravilnika i propisa, pravila zanata, tehničkoj dokumentaciji, uputa projektanta i konstruktera.</t>
  </si>
  <si>
    <t>Svi radovi izvode se s posebnom pažnjom uz prethodnu konzultaciju s nadzorom.</t>
  </si>
  <si>
    <t>Za sve vrijeme izvođenja radova glavni Izvoditelj treba koordinirati izvedbu svih radova.</t>
  </si>
  <si>
    <t>Autor-projektant troškovnika u suglasnosti s Investitorom-vlasnikom je ovlašten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</si>
  <si>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</si>
  <si>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čistiti površine, a nakon završetka svake faze rada dužan je izvršiti detaljno čišćenje kao pripremu za slijedeći rad,što je sve sadržano u jediničnim cijenama pojedinih radova. </t>
  </si>
  <si>
    <t xml:space="preserve"> U jediničnu cijenu svakog ponuđenoga rada uključene su i sve zaštite u smislu zaštite na radu i zaštite samih radova, kao npr.  radne skele, rad na visini iznad 8,0 m, pristupi 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</si>
  <si>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</si>
  <si>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
dokumentacijom i uvjetima rada, jer se zbog uvjeta rada, stanja građevine i eventualnih nedostataka projektne dokumentacije neće priznavati nikakve nadoplate, nepredviđeni radovi ili zakašnjenja u
dovršenju radova.</t>
  </si>
  <si>
    <t>Radovi će se izvoditi prema opisima iz troškovnika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</si>
  <si>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</si>
  <si>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</t>
  </si>
  <si>
    <t xml:space="preserve"> Izvoditelj je dužan na gradilištu voditi građevinski dnevnik.</t>
  </si>
  <si>
    <t xml:space="preserve"> 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</si>
  <si>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</si>
  <si>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Izvoditelj je prigodom izvođenja radova dužan zaštititi sve površine koje se zadržavaju, a mogle bi se oštetiti.</t>
  </si>
  <si>
    <t>Materijal dobiven razgrađivanjem se odvozi na javni mjesni deponij što je uključeno u svakoj jediničnoj stavci, bez obzira je li to u pojedinoj stavci napisano ili ne.</t>
  </si>
  <si>
    <t>Tijekom izvođenja radova Izvoditelj je dužan odmah uklanjati sve uočene nedostatke, a nedostatke ustanovljene zapisnikom nakon dovršenja radova, najviše 15 dana od dana pisanja zapisnika. Radovi se smatraju završenim tek kad su svi nedostaci uklonjeni.</t>
  </si>
  <si>
    <t>Svi ugrađeni materijali po svojoj kakvoći i dimenzijama trebaju odgovarati propisima i standardima.
Izvoditelj je dužan pribaviti ateste za sve materijale koji se ugrađuju.</t>
  </si>
  <si>
    <t xml:space="preserve">Izvoditelj je dužan izvesti sve potrebne privremene priključke instalacija za gradilište uredno ih održavati i plaćati utrošeno. </t>
  </si>
  <si>
    <t>1.</t>
  </si>
  <si>
    <r>
      <rPr>
        <b/>
        <i/>
        <sz val="11"/>
        <color theme="1"/>
        <rFont val="Calibri"/>
        <family val="2"/>
        <charset val="238"/>
        <scheme val="minor"/>
      </rPr>
      <t xml:space="preserve">NAPOMENA: </t>
    </r>
    <r>
      <rPr>
        <i/>
        <sz val="11"/>
        <color theme="1"/>
        <rFont val="Calibri"/>
        <family val="2"/>
        <charset val="238"/>
        <scheme val="minor"/>
      </rPr>
      <t xml:space="preserve">
U jediničnu cijenu stavke obavezno uključiti svu skelu potrebnu za izvođenje radova, sve mjere osiguranja radnika i prolaznika, sva potrebna premještanja postojećih instalacija za potrebe izvođenja radova, vraćanje istih na mjesto i u prvobitno stanje funkcionalnosti; utovar materijala preostalog od rušenja i odvoz na gradsku deponiju koju odredi investitor (5km udaljenost), odnosno sortiranje i deponiranje na mjesto koje odredi investitor (korisnik) za eventualnu ponovnu ugradnju. Također u jediničnu cijenu uključiti sva potrebna osiguranja i podupiranja kod rušenja, kao i čišćenje prostora po dovršetku radova, a sve do potpune gotovosti stavke ‐ ako opisom stavke nije drugačije određeno.</t>
    </r>
  </si>
  <si>
    <t>Rb.</t>
  </si>
  <si>
    <t>Opis stavke</t>
  </si>
  <si>
    <t>Jedinica 
mjere 
(JM)</t>
  </si>
  <si>
    <t>Količina
(kol)</t>
  </si>
  <si>
    <t>Jedinična cijena
(JC)</t>
  </si>
  <si>
    <t>Ukupna 
cijena</t>
  </si>
  <si>
    <t>1.1.</t>
  </si>
  <si>
    <t>1.2.</t>
  </si>
  <si>
    <r>
      <rPr>
        <b/>
        <u/>
        <sz val="11"/>
        <color theme="1"/>
        <rFont val="Calibri"/>
        <family val="2"/>
        <charset val="238"/>
        <scheme val="minor"/>
      </rPr>
      <t xml:space="preserve">Čišćenje površine svih dijelova zgrade. </t>
    </r>
    <r>
      <rPr>
        <sz val="11"/>
        <color theme="1"/>
        <rFont val="Calibri"/>
        <family val="2"/>
        <charset val="238"/>
        <scheme val="minor"/>
      </rPr>
      <t xml:space="preserve">
Čišćenje površine svih dijelova zgrade na kojima se izvode radovi. Sve radove je potrebno izvoditi sa posebnom pažnjom i prema pravilima struke uz nadzor nadzornog inženjera gradilišta. Također stavka obuhvaća i višekratno čišćenje objekta za izvođenje radova koje se radi po potrebi, a najmanje tri puta u toku gradnje. U cijenu je obuhvaćeno i uklanjanje otpadaka sa gradilišta, kao i popravak svih šteta nastalih uslijed čišćenja.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površine koja se adaptira. </t>
    </r>
  </si>
  <si>
    <t>-podovi unutar zgrade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</si>
  <si>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</si>
  <si>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1.3.</t>
  </si>
  <si>
    <r>
      <rPr>
        <b/>
        <u/>
        <sz val="11"/>
        <color theme="1"/>
        <rFont val="Calibri"/>
        <family val="2"/>
        <charset val="238"/>
        <scheme val="minor"/>
      </rPr>
      <t xml:space="preserve">Postavljanje natpisne ploče. </t>
    </r>
    <r>
      <rPr>
        <sz val="11"/>
        <color theme="1"/>
        <rFont val="Calibri"/>
        <family val="2"/>
        <charset val="238"/>
        <scheme val="minor"/>
      </rPr>
      <t xml:space="preserve">
Nabava, dobava i montaža natpisne ploče sa podacima o građevini, investitoru, nadzoru i izvoditeljima radova. Uklanjanje ploče po dovršetku radova uključeno u cijenu. </t>
    </r>
  </si>
  <si>
    <t>kom</t>
  </si>
  <si>
    <t xml:space="preserve">PRIPREMNO-ZAVRŠNI RADOVI, RADOVI RUŠENJA I DEMONTAŽE UKUPNO: </t>
  </si>
  <si>
    <t>2.</t>
  </si>
  <si>
    <t>HIDROIZOLATERSKI RADOVI</t>
  </si>
  <si>
    <r>
      <t xml:space="preserve">NAPOMENA: 
</t>
    </r>
    <r>
      <rPr>
        <i/>
        <sz val="11"/>
        <color theme="1"/>
        <rFont val="Calibri"/>
        <family val="2"/>
        <charset val="238"/>
        <scheme val="minor"/>
      </rPr>
      <t xml:space="preserve">U jedinične cijene stavki obavezno uključiti sve nabave, transporte i ugradnje materijala, sav potrebni rad, osnovni i pomoćni materijal i pomoćne radnje, a sve do potpune funkcionalne gotovosti pojedine stavke, uključivo čišćenje nakon dovršetka i u tijeku radova ‐ ako opisom stavke nije drugačije određeno.
</t>
    </r>
  </si>
  <si>
    <t>Izvoditelj je obavezan prije početka radova dostaviti na uvid sve ateste za ugrađeni materijal kao i izjave o sukladnosti</t>
  </si>
  <si>
    <t>2.1.</t>
  </si>
  <si>
    <t>2.2.</t>
  </si>
  <si>
    <t xml:space="preserve">HIDROIZOLATERSKI RADOVI UKUPNO: </t>
  </si>
  <si>
    <t>3.</t>
  </si>
  <si>
    <t>IZOLATERSKI RADOVI</t>
  </si>
  <si>
    <t>3.1.</t>
  </si>
  <si>
    <t xml:space="preserve">IZOLATERSKI RADOVI UKUPNO: </t>
  </si>
  <si>
    <t>4.</t>
  </si>
  <si>
    <t>RADOVI NA ESTRIHU</t>
  </si>
  <si>
    <t>4.1.</t>
  </si>
  <si>
    <t xml:space="preserve">RADOVI NA ESTRIHU UKUPNO: </t>
  </si>
  <si>
    <t>5.</t>
  </si>
  <si>
    <t>PODOPOLAGAČKI I KERAMIČARSKI RADOVI</t>
  </si>
  <si>
    <t>5.1.</t>
  </si>
  <si>
    <t>5.2.</t>
  </si>
  <si>
    <t>5.3.</t>
  </si>
  <si>
    <t>m'</t>
  </si>
  <si>
    <t xml:space="preserve">PODOPOLAGAČKI I KERAMIČARSKI RADOVI UKUPNO: </t>
  </si>
  <si>
    <t>6.</t>
  </si>
  <si>
    <t>KAMENOREZAČKI RADOVI</t>
  </si>
  <si>
    <t>6.1.</t>
  </si>
  <si>
    <t>-unutarnje prozorske klupčice (razvijene širine do max.20 cm)</t>
  </si>
  <si>
    <t xml:space="preserve">KAMENOREZAČKI RADOVI UKUPNO: </t>
  </si>
  <si>
    <t>7.</t>
  </si>
  <si>
    <t>STOLARSKI RADOVI</t>
  </si>
  <si>
    <t>7.1.</t>
  </si>
  <si>
    <r>
      <rPr>
        <b/>
        <u/>
        <sz val="11"/>
        <color theme="1"/>
        <rFont val="Calibri"/>
        <family val="2"/>
        <charset val="238"/>
        <scheme val="minor"/>
      </rPr>
      <t xml:space="preserve">Ugradnja unutarnjih punih drvenih vrata. </t>
    </r>
    <r>
      <rPr>
        <sz val="11"/>
        <color theme="1"/>
        <rFont val="Calibri"/>
        <family val="2"/>
        <charset val="238"/>
        <scheme val="minor"/>
      </rPr>
      <t xml:space="preserve">   
Ponuđač je dužan nuditi solidan i ispravan rad, na temelju opisa. Ponuđač nudi gotov element: izrada u radionici sa dostavom na gradilište i svim potrebnim materijalom u prvoklasnoj izvedbi. Sav upotrebljeni materijal mora biti najbolje kvalitete koja postoji na tržištu. Prije pristupa izradi stolarije izvođač je obavezan prekontrolirati količine i mjere. Izvođač radova je dužan sa rukovodiocem gradilišta definirati redoslijed izrade i isporuke elemenata. Izrada, dobava i ugradnja unutarnjih jednokrilnih vrata. Vrata izraditi kao puna, od masivnog okvira sa pojačanjima za okove, obostrano prešano MDF pločama visoke gustoće i čvrstoće, završno obrađeno laminatnom folijom imitacije drva otpornom na oštećenja. Dovratnik izvesti u istom materijalu u širini zida. U cijenu uračunati sav potreban rad i materijal sa potrebnim okovom, kvakom, sav potreban sitni materijal za ugradnju. Jediničnom cijenom treba obuhvatiti: sav materijal, alat, mehanizaciju, troškove atesta, troškove radne snage za kompletan rad opisan u troškovniku i eventualno potrebnu radnu skelu sa postavom i skidanjem.  Izvođač radova treba sve mjere uzeti u naravi, na objektu.</t>
    </r>
  </si>
  <si>
    <t>7.2.</t>
  </si>
  <si>
    <t xml:space="preserve">STOLARSKI RADOVI UKUPNO: </t>
  </si>
  <si>
    <t>8.</t>
  </si>
  <si>
    <t>8.1.</t>
  </si>
  <si>
    <t>8.2.</t>
  </si>
  <si>
    <t>9.</t>
  </si>
  <si>
    <t>SOBOSLIKARSKI I LIČILAČKI RADOVI</t>
  </si>
  <si>
    <t>9.1.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</si>
  <si>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</si>
  <si>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 xml:space="preserve">SOBOSLIKARSKI I LIČILAČKI RADOVI UKUPNO: </t>
  </si>
  <si>
    <t>REKAPITULACIJA GRAĐEVINSKO-OBRTNIČKIH RADOVA</t>
  </si>
  <si>
    <t xml:space="preserve">UKUPNA CIJENA GRAĐEVINSKO-OBRTNIČKIH RADOVA: </t>
  </si>
  <si>
    <t>PDV (25 %)</t>
  </si>
  <si>
    <t>UKUPNA CIJENA S PDV-om</t>
  </si>
  <si>
    <t>PRIPREMNI RADOVI</t>
  </si>
  <si>
    <t>POD PRIZEMLJA</t>
  </si>
  <si>
    <t>-PVC folija</t>
  </si>
  <si>
    <t>-EPS 150 d=5 cm</t>
  </si>
  <si>
    <t>-EPS T 22/20 d=2 cm</t>
  </si>
  <si>
    <t>POD KATA</t>
  </si>
  <si>
    <t>-EPS T 33/30 d=3 cm</t>
  </si>
  <si>
    <r>
      <rPr>
        <b/>
        <u/>
        <sz val="11"/>
        <color theme="1"/>
        <rFont val="Calibri"/>
        <family val="2"/>
        <charset val="238"/>
        <scheme val="minor"/>
      </rPr>
      <t xml:space="preserve">Ugradnja prozorskih klupčica od prirodnog kamena. </t>
    </r>
    <r>
      <rPr>
        <sz val="11"/>
        <color theme="1"/>
        <rFont val="Calibri"/>
        <family val="2"/>
        <charset val="238"/>
        <scheme val="minor"/>
      </rPr>
      <t xml:space="preserve">
Postavljanje unutarnjih prozorskih klupčica od prirodnog kamena razvijene širine do max 20 cm. Uzorak klupčica po izboru Investitora. U stavci predviđene sve potrebne radnje i predradnje za izvedbu iste. 
Obračun po m' ugrađene prozorske klupčice. </t>
    </r>
  </si>
  <si>
    <r>
      <rPr>
        <b/>
        <u/>
        <sz val="11"/>
        <color theme="1"/>
        <rFont val="Calibri"/>
        <family val="2"/>
        <charset val="238"/>
        <scheme val="minor"/>
      </rPr>
      <t>Ugradnja odbojnika za vratna krila.</t>
    </r>
    <r>
      <rPr>
        <sz val="11"/>
        <color theme="1"/>
        <rFont val="Calibri"/>
        <family val="2"/>
        <charset val="238"/>
        <scheme val="minor"/>
      </rPr>
      <t xml:space="preserve">
Dobava i ugradnja odbojnika za vratna krila, ugrađuju se u pod ili zid. Obračun po komadu odbojnika. </t>
    </r>
  </si>
  <si>
    <t>GIPSKARTONSKI RADOVI</t>
  </si>
  <si>
    <t xml:space="preserve">GIPSKARTONSKI RADOVI UKUPNO: </t>
  </si>
  <si>
    <t>7.3.</t>
  </si>
  <si>
    <t>3.2.</t>
  </si>
  <si>
    <t>Obračun se vrši po m² vertikalne projekcije površine skele.</t>
  </si>
  <si>
    <r>
      <t xml:space="preserve">Ugradnja izvlačnih drvenih ljestava. 
</t>
    </r>
    <r>
      <rPr>
        <sz val="11"/>
        <color theme="1"/>
        <rFont val="Calibri"/>
        <family val="2"/>
        <charset val="238"/>
        <scheme val="minor"/>
      </rPr>
      <t xml:space="preserve">Stavka obuhvaća ugradnju izvlačnih drvenih ljestava dimenzija 110x60 cm do max.visine 2,7 m. Poklopac je izveden od iverice u boji po izboru debljine 18 mm, a gazišta su drvena s perforacijama protiv klizanja spajano po sistemu lastin rep. Kućište je izvedeno od panel ploče debljine 20 mm i visine 140 mm, a okov je funkcionalan, postojan, lakiran tehnologijom praha. U stavci predviđene sve potrebne radnje i predradnje za izvedbu iste. 
Obračun po komadu ugrađenih ljestva. </t>
    </r>
  </si>
  <si>
    <t xml:space="preserve">PRIPREMNI RADOVI UKUPNO: </t>
  </si>
  <si>
    <t>ZEMLJANI RADOVI</t>
  </si>
  <si>
    <t>MONTAŽNI RADOVI</t>
  </si>
  <si>
    <r>
      <rPr>
        <u/>
        <sz val="11"/>
        <color theme="1"/>
        <rFont val="Calibri"/>
        <family val="2"/>
        <charset val="238"/>
        <scheme val="minor"/>
      </rPr>
      <t>Građevina:</t>
    </r>
    <r>
      <rPr>
        <sz val="11"/>
        <color theme="1"/>
        <rFont val="Calibri"/>
        <family val="2"/>
        <charset val="238"/>
        <scheme val="minor"/>
      </rPr>
      <t xml:space="preserve"> Rekonstrukcija (dogradnja) javne građevine - kulturni centar</t>
    </r>
  </si>
  <si>
    <r>
      <rPr>
        <u/>
        <sz val="11"/>
        <color theme="1"/>
        <rFont val="Calibri"/>
        <family val="2"/>
        <charset val="238"/>
        <scheme val="minor"/>
      </rPr>
      <t>Lokacija:</t>
    </r>
    <r>
      <rPr>
        <sz val="11"/>
        <color theme="1"/>
        <rFont val="Calibri"/>
        <family val="2"/>
        <charset val="238"/>
        <scheme val="minor"/>
      </rPr>
      <t xml:space="preserve"> Josipovac Punitovački, J.J.Strossmayera 5, kč.br. 4023/14, k.o.Punitovci</t>
    </r>
  </si>
  <si>
    <t xml:space="preserve">U ovom ponudbenom troškovniku izvoditelj je dužan ponuditi jedinične cijene u koje je uračunao sve troškove za nabavu i dopremu materijala na gradilište, unutarnji transport, prilagodbi radnom vremenu korisnika sve potrebno za izvedbu određenoga rada, čišćenje nakon svake dovršene faze rada, kao i detaljno završno čišćenje, odvoz otpada, te pripremu i raspremu prostorija. </t>
  </si>
  <si>
    <r>
      <rPr>
        <b/>
        <u/>
        <sz val="11"/>
        <color theme="1"/>
        <rFont val="Calibri"/>
        <family val="2"/>
        <charset val="238"/>
        <scheme val="minor"/>
      </rPr>
      <t>CIjevna skela.</t>
    </r>
    <r>
      <rPr>
        <sz val="11"/>
        <color theme="1"/>
        <rFont val="Calibri"/>
        <family val="2"/>
        <charset val="238"/>
        <scheme val="minor"/>
      </rPr>
      <t xml:space="preserve">
Doprema, postava, skidanje i otprema cijevne skele. Skelu izvesti prema postojećim HTZ propisima i u svemu kako je opisano u općim uvjetima. Radna platforma će se izvesti od mosnica debljine 48 mm i širine 25 cm. Oko radnih platformi postavlja se zaštitna ograda visine 1 m koja se sastoji od čeličnog rukohvata i ispune od čeličnih mreža. U podnožju ograde uz radnu platformu postaviti vertikalno mosnicu visine 20 cm. U jediničnu cijenu uključiti i zaštitni zastor od jutenih ili plastičnih traka, koje se postavljaju s vanjske strane skele po cijeloj površini radi sprječavanja odavanja prašine u okoliš. Skelu je potrebno osigurati od prevrtanja sidrenjem u objekt. Potrebno je izvesti pomoćne željezne ili drvene ljestve ‐ penjalice u svrhu osiguranja vertikalne komunikacije po skeli. Prije izvedbe skele izvođač je dužan izraditi statički proračun skele, što je u cijeni stavke. Cijena uključuje i amortizaciju skele. Nakon demontaže skele potrebno je sanirati sidrena mjesta na objektu bez vidljivih tragova. 
Skela treba biti i na raspolaganju i svim podizvoditeljima koji će imati zaseban ugovor s Investitorm i to za cijelo vrijeme izvođenja radova. </t>
    </r>
  </si>
  <si>
    <r>
      <t xml:space="preserve">NAPOMENA: 
</t>
    </r>
    <r>
      <rPr>
        <i/>
        <sz val="11"/>
        <color theme="1"/>
        <rFont val="Calibri"/>
        <family val="2"/>
        <charset val="238"/>
        <scheme val="minor"/>
      </rPr>
      <t>U jedinične cijene stavki obavezno uključiti sve nabave, transporte i ugradnje materijala, sav potrebni rad, osnovni i pomoćni materijal i pomoćne radnje, a sve do potpune funkcionalne gotovosti pojedine stavke, uključivo čišćenje nakon dovršetka i u tijeku radova ‐ ako opisom stavke nije drugačije određeno.</t>
    </r>
  </si>
  <si>
    <t>-mineralna vuna DP-3 d=5 cm</t>
  </si>
  <si>
    <t>-mineralna vuna KP d=10 cm</t>
  </si>
  <si>
    <r>
      <rPr>
        <b/>
        <u/>
        <sz val="11"/>
        <color theme="1"/>
        <rFont val="Calibri"/>
        <family val="2"/>
        <charset val="238"/>
        <scheme val="minor"/>
      </rPr>
      <t xml:space="preserve">Izvedba plivajućeg cementnog estriha. </t>
    </r>
    <r>
      <rPr>
        <sz val="11"/>
        <color theme="1"/>
        <rFont val="Calibri"/>
        <family val="2"/>
        <charset val="238"/>
        <scheme val="minor"/>
      </rPr>
      <t xml:space="preserve">
Stavka obuhvaća nabavku i postavljanje  plivajućeg cementnog estriha (pijesak granulacije do 4 mm) debljine 5 cm na izolaciju od ekspandiranog polistirena. Cementni estrih armirati sa mikrovlaknima (težina 900 g/m3) na bazi polipropilena. U stavci predviđene sve potrebne radnje i predradnje za izvedbu iste.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tlocrtne površine poda.</t>
    </r>
  </si>
  <si>
    <t>- Vrata 1,7x2,00 m (dvokrilna)</t>
  </si>
  <si>
    <t>- Vrata 0,9x2,00 m (jednokrilna)</t>
  </si>
  <si>
    <t>- Vrata 0,8x2,00 m (jednokrilna)</t>
  </si>
  <si>
    <t>- Vrata 0,7x2,00 m (jednokrilna)</t>
  </si>
  <si>
    <t>- Vrata 0,6x2,00 m (jednokrilna)</t>
  </si>
  <si>
    <r>
      <rPr>
        <b/>
        <u/>
        <sz val="11"/>
        <color theme="1"/>
        <rFont val="Calibri"/>
        <family val="2"/>
        <charset val="238"/>
        <scheme val="minor"/>
      </rPr>
      <t xml:space="preserve">Iskop probnih rovova. </t>
    </r>
    <r>
      <rPr>
        <sz val="11"/>
        <color theme="1"/>
        <rFont val="Calibri"/>
        <family val="2"/>
        <charset val="238"/>
        <scheme val="minor"/>
      </rPr>
      <t xml:space="preserve">
Ručni iskop probnih rovova u zemljanim površinama radi kontrole lociranja podzemnih instalacija. Veličina probnih rovova je 0,60x1,20x1,20m (0,86m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). Iskop se vrši ručno da nebi došlo do oštećenja instalacije te ozljeda na radu. Točnu lokaciju,raspored i broj probnih šliceva odredit će nadzorni inženjer u dogovoru sa izvođačem radova na osnovu uvida u situaciju instalacija te temeljem dobivenih informacija od distributera instalacija i investitora.Sve probne rovove i stanje na terenu upisati u građevinski dnevnik. Iskopati tri probna rova. 
Obračun po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ručnog iskopa.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</si>
  <si>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</si>
  <si>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ZEMLJANI RADOVI UKUPNO: </t>
  </si>
  <si>
    <r>
      <t xml:space="preserve">Ugradnja vodovodnih cijevi. 
</t>
    </r>
    <r>
      <rPr>
        <sz val="11"/>
        <color theme="1"/>
        <rFont val="Calibri"/>
        <family val="2"/>
        <charset val="238"/>
        <scheme val="minor"/>
      </rPr>
      <t>Izrada vodovodne instalacije polipropilenskim cijevima. Cijevi iz polipropilena visoke gustoće prema DIN 8077/8078. Cjevovod izolirati, a sve vodovodne cijevi koje prolaze ispod slojeva prizemlja, postaviti u proturne cijevi odgovarajućeg promjera. U cijenu u uključiti koljena, kutne ventile sve potrebne fazonske komade izolacioni i brtveni
materijal, sva potrebna štemanja izradu šliceva zapunjavanja prosjeka cementnim mortom i zaglađivanje. Radove izvesti prije gletovanja i bojanja zidova. Razvod vodovodne mreže izvesti cijevima za radni tlak od 10bara i temperaturu vode 70 C (topla voda) sa pojačanom izolacijom aluminijskom folijom. 
Obračun po m'.</t>
    </r>
  </si>
  <si>
    <t>-nabava i ugradnja polipropilenskih cijevi φ 25mm (1")</t>
  </si>
  <si>
    <r>
      <rPr>
        <b/>
        <u/>
        <sz val="11"/>
        <color theme="1"/>
        <rFont val="Calibri"/>
        <family val="2"/>
        <charset val="238"/>
        <scheme val="minor"/>
      </rPr>
      <t xml:space="preserve">Ugradnja kanalizacijskih cijevi.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Izrada instalacije kanalizacije izvan građevine do priključka na vanjsku kanalizaciju, cijevima od PVCa sa svim spojnim i fazonskim komadima. U cijenu uključiti sav potreban materijal, rad, potrebna štemanja i probijanja otvora, šliceve u zidovima i dr. 
Obračun po m'. </t>
    </r>
  </si>
  <si>
    <t>-PVC-e φ 110 mm</t>
  </si>
  <si>
    <t>3.3.</t>
  </si>
  <si>
    <t>3.4.</t>
  </si>
  <si>
    <r>
      <rPr>
        <b/>
        <u/>
        <sz val="11"/>
        <color theme="1"/>
        <rFont val="Calibri"/>
        <family val="2"/>
        <charset val="238"/>
        <scheme val="minor"/>
      </rPr>
      <t xml:space="preserve">Ispitivanje kanalizacijske mreže. 
</t>
    </r>
    <r>
      <rPr>
        <sz val="11"/>
        <color theme="1"/>
        <rFont val="Calibri"/>
        <family val="2"/>
        <charset val="238"/>
        <scheme val="minor"/>
      </rPr>
      <t xml:space="preserve">Ispitivanje kvalitete izvedenih spojeva kanalizacijske mreže prije zatvaranja otvora u zidovima i zatrpavanja rovova .
Obračun po m'. </t>
    </r>
  </si>
  <si>
    <t>-iskolčenje trase obilježavanje visinskih točaka i prenošenjem kota na dno rova</t>
  </si>
  <si>
    <t>-iskop s odlaganjem materijala na 1 m od ruba rova</t>
  </si>
  <si>
    <t>-odvoz preostalog materijala od iskopa na gradsku deponiju na udaljenost do 10km, sa uključenom cijenom deponiranja materijala</t>
  </si>
  <si>
    <t>-izrada posteljice ispod cijevi pijeskom deb. 10 cm te zatrpavanje cijevi pijeskom u slojevima 20cm do visine posteljice ceste</t>
  </si>
  <si>
    <t>-planiranje dna rova na projektiranu dubinu sa točnošću + 1 cm</t>
  </si>
  <si>
    <r>
      <rPr>
        <b/>
        <u/>
        <sz val="11"/>
        <color theme="1"/>
        <rFont val="Calibri"/>
        <family val="2"/>
        <charset val="238"/>
        <scheme val="minor"/>
      </rPr>
      <t xml:space="preserve">Iskop rova za polaganje kanalizacijskih cijevi. 
</t>
    </r>
    <r>
      <rPr>
        <sz val="11"/>
        <color theme="1"/>
        <rFont val="Calibri"/>
        <family val="2"/>
        <charset val="238"/>
        <scheme val="minor"/>
      </rPr>
      <t xml:space="preserve">Iskop rova za polaganje cijevi za kanalizacijsku mrežu u tlu ''C'' kategorije. Širina rova 1,3 m, dubine do 1,3 m, s pravilnim zasijecanjem stranica i dna iskopa. Stavkom je obuhvaćeno: 
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</si>
  <si>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Ispitivanje vodovodne instalacije. </t>
    </r>
    <r>
      <rPr>
        <sz val="11"/>
        <color theme="1"/>
        <rFont val="Calibri"/>
        <family val="2"/>
        <charset val="238"/>
        <scheme val="minor"/>
      </rPr>
      <t xml:space="preserve">
Ispitivanje vodovodne instalacije u građevini i rovu pod pritiskom od 10 bara u trajanju 12 sati sa ispiranjem cjevovoda i dezinfekcijom istog, atestom o ispravnosti vode.</t>
    </r>
  </si>
  <si>
    <t xml:space="preserve">SANITARNI UREĐAJI, PRIBOR I ARMATURE UKUPNO: </t>
  </si>
  <si>
    <t>SANITARNI UREĐAJI, PRIBOR I ARMATURE</t>
  </si>
  <si>
    <t>4.2.</t>
  </si>
  <si>
    <r>
      <rPr>
        <b/>
        <u/>
        <sz val="11"/>
        <color theme="1"/>
        <rFont val="Calibri"/>
        <family val="2"/>
        <charset val="238"/>
        <scheme val="minor"/>
      </rPr>
      <t xml:space="preserve">Umivaonik s jednoručnom mješaćom baterijom. </t>
    </r>
    <r>
      <rPr>
        <sz val="11"/>
        <color theme="1"/>
        <rFont val="Calibri"/>
        <family val="2"/>
        <charset val="238"/>
        <scheme val="minor"/>
      </rPr>
      <t xml:space="preserve">
'Dobava i montaža umivaonika bijele fajanse. Na umivaonik se ugrađuje jednoručna mješaća baterija. Veličina umivaonika 450x340mm. 
Obračun po komadu.</t>
    </r>
  </si>
  <si>
    <t>-umivaonik 450x340 mm</t>
  </si>
  <si>
    <t>-kvalitetna jednoručna mješaća baterija</t>
  </si>
  <si>
    <t>4.3.</t>
  </si>
  <si>
    <t>-pribor za čišćenje WC-a</t>
  </si>
  <si>
    <t>-nosač WC papira</t>
  </si>
  <si>
    <t>-zidno ogledalo dimenzija 600 x 400 mm, debljine 4 mm, s brušenim rubovima</t>
  </si>
  <si>
    <t>-nosač ručnika</t>
  </si>
  <si>
    <t>-posuda za tekući sapun</t>
  </si>
  <si>
    <t>4.4.</t>
  </si>
  <si>
    <r>
      <rPr>
        <b/>
        <u/>
        <sz val="11"/>
        <color theme="1"/>
        <rFont val="Calibri"/>
        <family val="2"/>
        <charset val="238"/>
        <scheme val="minor"/>
      </rPr>
      <t xml:space="preserve">Sanitarna galanterija. </t>
    </r>
    <r>
      <rPr>
        <sz val="11"/>
        <color theme="1"/>
        <rFont val="Calibri"/>
        <family val="2"/>
        <charset val="238"/>
        <scheme val="minor"/>
      </rPr>
      <t xml:space="preserve">
Dobava i montaža sanitarne galanterije (I klase – INOX), uz sanitarije:</t>
    </r>
  </si>
  <si>
    <t xml:space="preserve">MONTAŽNI RADOVI UKUPNO: </t>
  </si>
  <si>
    <t>REKAPITULACIJA SVIH RADOVA</t>
  </si>
  <si>
    <t xml:space="preserve">UKUPNA CIJENA: </t>
  </si>
  <si>
    <t>VODOVOD I KANALIZACIJA</t>
  </si>
  <si>
    <t>TROŠKOVNIK VODOVODA I KANALIZACIJE</t>
  </si>
  <si>
    <t>Sve radove treba izvoditi pažljivo kako ne bi došlo do oštećenja ostalih prostorija. U jedinične cijene uključiti i sve zaštite u smislu zaštite na radu i zaštite samih radova, kao npr. radne skele, rad na visini iznad 8,0 m, pristupi i dr.</t>
  </si>
  <si>
    <r>
      <rPr>
        <b/>
        <u/>
        <sz val="11"/>
        <color theme="1"/>
        <rFont val="Calibri"/>
        <family val="2"/>
        <charset val="238"/>
        <scheme val="minor"/>
      </rPr>
      <t xml:space="preserve">Tuš kabina. </t>
    </r>
    <r>
      <rPr>
        <sz val="11"/>
        <color theme="1"/>
        <rFont val="Calibri"/>
        <family val="2"/>
        <charset val="238"/>
        <scheme val="minor"/>
      </rPr>
      <t xml:space="preserve">
Dobava i montaža plastične tuš kade 90/90 cm, zajedno sa odlivno-prelivnim ventilom, zidnom jednoručnom miješalicom sa pokretnim tušem i držačem, te spojnim materijalom. 
Obračun po komadu komplet ugrađene tuš kade.</t>
    </r>
  </si>
  <si>
    <t>80 kn rad i materijal</t>
  </si>
  <si>
    <r>
      <rPr>
        <b/>
        <u/>
        <sz val="11"/>
        <color theme="1"/>
        <rFont val="Calibri"/>
        <family val="2"/>
        <charset val="238"/>
        <scheme val="minor"/>
      </rPr>
      <t xml:space="preserve">Postavljanje toplinske izolacije na pod. </t>
    </r>
    <r>
      <rPr>
        <sz val="11"/>
        <color theme="1"/>
        <rFont val="Calibri"/>
        <family val="2"/>
        <charset val="238"/>
        <scheme val="minor"/>
      </rPr>
      <t xml:space="preserve">
Stavka obuhvaća dobavu i postavljanje toplinske izolacije od ekspandiranog polistirena različitih debljina na pod prizemlja i kata, te PVC folije iznad njega. Dobava materijala i postavljanje prema uputama proizvođača. U stavci predviđene sve potrebne radnje i predradnje za izvedbu iste. </t>
    </r>
  </si>
  <si>
    <r>
      <t xml:space="preserve">Postavljanje toplinske izolacije na kosi krov. 
</t>
    </r>
    <r>
      <rPr>
        <sz val="11"/>
        <color theme="1"/>
        <rFont val="Calibri"/>
        <family val="2"/>
        <charset val="238"/>
        <scheme val="minor"/>
      </rPr>
      <t>Stavka obuhvaća dobavu i postavljanje toplinske izolacije od mineralne vune različitih debljina na postojeći kosi krov. Na mineralnu vunu se postavlja PVC folija. Dobava materijala i postavljanje prema uputama proizvođača. U stavci predviđene sve potrebne radnje i predradnje za izvedbu iste.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kosog krova.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</si>
  <si>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Izvedba hidroizolacije AB ploče. </t>
    </r>
    <r>
      <rPr>
        <sz val="11"/>
        <color theme="1"/>
        <rFont val="Calibri"/>
        <family val="2"/>
        <charset val="238"/>
        <scheme val="minor"/>
      </rPr>
      <t xml:space="preserve">
Dobava i izvedba hidroizolacije podne armiranobetonske ploče od polimer-bitumenske trake s uloškom od staklene tkanine 2x0,4 cm.
prema uputi proizvođača. Izvodi se preko suhe i ravne betonske podloge. U stavci predviđene sve potrebne radnje i predradnje za izvedbu iste.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tlocrtne površine poda.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</si>
  <si>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Postavljanje protukliznih podnih keramičkih pločica. </t>
    </r>
    <r>
      <rPr>
        <sz val="11"/>
        <color theme="1"/>
        <rFont val="Calibri"/>
        <family val="2"/>
        <charset val="238"/>
        <scheme val="minor"/>
      </rPr>
      <t xml:space="preserve">
Stavka obuhvaća nabavku i postavljanje protukliznih keramičarskih pločica 1.klase. Otpornost na klizanje minimalno R9. Uzorak i boja keramičkih pločica po izboru Investitora. Pločice ljepiti fleksibilnim polimer cementnim ljepilom. Korisiti fugirnu masu na osnovi akrilnih smola u vodenoj disperziji.  Boja fugirne mase po izboru Investitora. Pločice po izboru investitora na bazi min.3 uzorka u okviru nabavne cijene do 80 kn. U stavci predviđene sve potrebne radnje i predradnje za izvedbu iste.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tlocrtne površine poda.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</si>
  <si>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Postavljanje zidnih keramičarskih pločica. </t>
    </r>
    <r>
      <rPr>
        <sz val="11"/>
        <color theme="1"/>
        <rFont val="Calibri"/>
        <family val="2"/>
        <charset val="238"/>
        <scheme val="minor"/>
      </rPr>
      <t xml:space="preserve">
Stavka obuhvaća nabavku i postavljanje keramičarskih pločica 1.klase na zidove sanitarnih čvorova na prethodno postavljenu vapneno-cementnu žbuku. Uzorak i boja keramičkih pločica po izboru Investitora. Pločice ljepiti fleksibilnim polimer cementnim ljepilom. Korisiti fugirnu masu na osnovi akrilnih smola u vodenoj disperziji. Pločice po izboru investitora na bazi min.3 uzorka u okviru nabavne cijene do 110 kn. Boja fugirne mase po izboru Investitora. U stavci predviđene sve potrebne radnje i predradnje za izvedbu iste.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površine zida.</t>
    </r>
  </si>
  <si>
    <r>
      <rPr>
        <b/>
        <u/>
        <sz val="11"/>
        <color theme="1"/>
        <rFont val="Calibri"/>
        <family val="2"/>
        <charset val="238"/>
        <scheme val="minor"/>
      </rPr>
      <t>Postavljanje sokla od keramičkih pločica.</t>
    </r>
    <r>
      <rPr>
        <sz val="11"/>
        <color theme="1"/>
        <rFont val="Calibri"/>
        <family val="2"/>
        <charset val="238"/>
        <scheme val="minor"/>
      </rPr>
      <t xml:space="preserve">
Stavka obuhvaća nabavku i postavljanje keramičarskih pločica 1.klase na rub poda. Uzorak, boja i vrsta keramičkih pločica iste kao i podne pločice. Pločice ljepiti fleksibilnim polimer cementnim ljepilom. Korisiti fugirnu masu na osnovi akrilnih smola u vodenoj disperziji. U stavci predviđene sve potrebne radnje i predradnje za izvedbu iste. Uzorak i cijena pločica ista kao i kod podnih pločica. 
Obračun po m' ruba dijela postavljenog sokla. </t>
    </r>
  </si>
  <si>
    <r>
      <t xml:space="preserve">Izrada spuštenog stropa za kosi krov na katu. 
</t>
    </r>
    <r>
      <rPr>
        <sz val="11"/>
        <color theme="1"/>
        <rFont val="Calibri"/>
        <family val="2"/>
        <charset val="238"/>
        <scheme val="minor"/>
      </rPr>
      <t>Dobava materijala, te izvedba spuštenog stropa iz gipskartonskih ploča na metalnoj podkonstrukciji učvršćenoj na drvene elemente krovne konstrukcije. Spojeve gipskartonskih ploča bandažirati, gletovati tj.dovesti do faze soboslikarskih radova. Sve radove i način postavljanja odredit će
investitor i nadzorni inženjer na licu mjesta. U cijenu uključiti sve troškove materijala, rada, korištenje alata i skela.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gotovog stropa.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</si>
  <si>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Izrada modularnog spuštenog stropa. </t>
    </r>
    <r>
      <rPr>
        <sz val="11"/>
        <color theme="1"/>
        <rFont val="Calibri"/>
        <family val="2"/>
        <charset val="238"/>
        <scheme val="minor"/>
      </rPr>
      <t xml:space="preserve">
Dobava i montaža modularnog spuštenog stropa,ploča veličine 600x600 mm debljine 17mm,boje po izboru Investitora. 
Izrada obuhvaća i dobavu metalne potkonstrukcije koja uključuje glavne nosače, ovjesne nosače i poprečne nosače. 
U jediničnoj cijeni je cijena stropa do potpune funkcionalnosti uključujuči sav potreban materijal. Treba obuhvatiti izradu otvora za sve elemente instalacija (prema projektu), uz potrebnu pojačanu potkonstrukciju.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izvedenog stropa.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</si>
  <si>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Žbukanje. </t>
    </r>
    <r>
      <rPr>
        <sz val="11"/>
        <color theme="1"/>
        <rFont val="Calibri"/>
        <family val="2"/>
        <charset val="238"/>
        <scheme val="minor"/>
      </rPr>
      <t xml:space="preserve">
Stavka obuhvaća grubo i fino žbukanje zidova, stropova, greda i stupova strojom vapnenom-cementnom žbukom u debljini sloja do 2 cm. U stavci predviđene sve potrebne radnje i predradnje za izvedbu iste te obrada špaleta.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površine zida i stropa.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</si>
  <si>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Gletanje. </t>
    </r>
    <r>
      <rPr>
        <sz val="11"/>
        <color theme="1"/>
        <rFont val="Calibri"/>
        <family val="2"/>
        <charset val="238"/>
        <scheme val="minor"/>
      </rPr>
      <t xml:space="preserve">
Stavka obuhvaća gletanje zidova, stropova, greda i stupova koji su ožbukani vapneno-cementnom žbukom u 2 sloja sa unutarnjom glet masom sa kompletnom obradom. U stavci predviđene sve potrebne radnje i predradnje za izvedbu iste te obrada špaleta.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površine zida i stropa.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</si>
  <si>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Bojanje. </t>
    </r>
    <r>
      <rPr>
        <sz val="11"/>
        <color theme="1"/>
        <rFont val="Calibri"/>
        <family val="2"/>
        <charset val="238"/>
        <scheme val="minor"/>
      </rPr>
      <t xml:space="preserve">
Stavka obuhvaća bojanje zidova, stropova, greda i stupova u 2 sloja sa unutarnjom zidnom bojom po izboru Investitora.
U stavci predviđene sve potrebne radnje i predradnje za izvedbu iste.  
Obračun po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 xml:space="preserve">površine zida i stropa. </t>
    </r>
  </si>
  <si>
    <t>REKAPITULACIJA VODOVODA I KANALIZACIJE</t>
  </si>
  <si>
    <r>
      <rPr>
        <b/>
        <u/>
        <sz val="11"/>
        <color theme="1"/>
        <rFont val="Calibri"/>
        <family val="2"/>
        <charset val="238"/>
        <scheme val="minor"/>
      </rPr>
      <t xml:space="preserve">WC školjka. </t>
    </r>
    <r>
      <rPr>
        <sz val="11"/>
        <color theme="1"/>
        <rFont val="Calibri"/>
        <family val="2"/>
        <charset val="238"/>
        <scheme val="minor"/>
      </rPr>
      <t xml:space="preserve">
Dobava i montaža WC-e školjke bijele fajanse, komplet daska sa pokrovnom pločom , niski vodokotlić, odvodna cijev i ventil.
Obračun po komadu komplet ugrađene WC školjke. </t>
    </r>
  </si>
  <si>
    <t>GRAĐEVINSKO-OBRTNIČKI RADOVI</t>
  </si>
  <si>
    <t>Skelu je potrebno predvidjeti za: 
-izvođenje unutarnjih radova pri postavljanju spuštenog stropa</t>
  </si>
  <si>
    <t>9.2.</t>
  </si>
  <si>
    <t>9.3.</t>
  </si>
  <si>
    <r>
      <rPr>
        <b/>
        <u/>
        <sz val="11"/>
        <color theme="1"/>
        <rFont val="Calibri"/>
        <family val="2"/>
        <charset val="238"/>
        <scheme val="minor"/>
      </rPr>
      <t xml:space="preserve">Postavljanje hidroizolacijskog sloja na zidove i podove sanitarnih čvorova. </t>
    </r>
    <r>
      <rPr>
        <sz val="11"/>
        <color theme="1"/>
        <rFont val="Calibri"/>
        <family val="2"/>
        <charset val="238"/>
        <scheme val="minor"/>
      </rPr>
      <t xml:space="preserve">
Stavka obuhvaća dobavu i postavljanje polimercementne hidroizolacije (dvokompentne) koja otvrdnjava bez pojave pukotina, sloj ne puca niti se lomi. Nanošenje gleterom u 2 sloja. Hidroizolacija je plastična i podatljiva, vodonepropusna i otporna na smrzavanje.  
U stavci predviđene sve potrebne radnje i predradnje za izvedbu iste. Uključen rad i sav potreban materijal za izvedbu stavke. 
Obračun po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tlocrtne površine zidova i podova. </t>
    </r>
  </si>
  <si>
    <t>OPĆE NAPOMENE:</t>
  </si>
  <si>
    <t>U jedinične cijene treba uključiti:</t>
  </si>
  <si>
    <t>Dobavu opreme i materijala do mjesta ugradnje te raznošenje opreme, materijala i alata po gradilištu.</t>
  </si>
  <si>
    <t>Montažu opreme treba izvršiti prema uputama proizvođača. Montažu u svemu treba izvesti prema projektnim nacrtima, tehničkom opisu i ovoj specifikaciji sa svim potrebnim sitnim montažnim materijalom. Radove treba izvesti stručna radna snaga.</t>
  </si>
  <si>
    <t>Prilagodbu projekta od strane izvođača ako se nabavi oprema drugog proizvođača, a ne ona navedena u troškovniku.</t>
  </si>
  <si>
    <t>Mjerenje i dokazivanje projektom predviđenih parametara koje izvodi ovlaštena organizacija.</t>
  </si>
  <si>
    <t>Kompletiranje ispitnih listova i dokaza o kvaliteti isporučenog materijala da je u skladu s uvjetima iz propisa. Dokumentacija se kompletira u jednom primjerku.</t>
  </si>
  <si>
    <t>Kompletiranje garancijskih listova isporučenih aparata, opreme i uređaja. Dokumentacija se kompletira u jednom primjerku.</t>
  </si>
  <si>
    <t>Primopredaju izvedenih radova, izradu pismenih uputa za rad i održavanje te obuku osoblja investitora.</t>
  </si>
  <si>
    <t>Pripremno-završne radove. Dovoz i odvoz alata potrebnog za kvalitetno izvođenje montažnih radova, osiguranje ljudstva i gradilišta od nesretnih slučajeva, upoznavanje s građevinom, kontakti s nadzornom službom. Usklađivanje s ostalim sudionicima u gradnji.Grubo i fino čišćenje objekta nakon svake faze radova s odvozom na gradsku deponiju.</t>
  </si>
  <si>
    <t>R.b.</t>
  </si>
  <si>
    <t>Naziv usluge/ dobra</t>
  </si>
  <si>
    <t>jed.mj.</t>
  </si>
  <si>
    <t>kol.</t>
  </si>
  <si>
    <t>Cijena</t>
  </si>
  <si>
    <t>Iznos/kn</t>
  </si>
  <si>
    <t>I SUSTAV GRIJANJA</t>
  </si>
  <si>
    <t>Koncentrični priključak 60/100 kroz kosi krov:
- okomiti krovni završetak
- obujmica za kosi krov
- koncentrični produžetak, 0,5 m
- koncentrični produžetak, 1 m
- koncentrični produžetak, 2 m
- koncentrično koljeno 87° s otvorom za čišćenje
- zidna obujmica</t>
  </si>
  <si>
    <t>1</t>
  </si>
  <si>
    <t>Dobava i ugradnja tvrdih bakrenih cijevi za razvode unutar građevine</t>
  </si>
  <si>
    <t>Cu Ø 18 x 1,00 mm</t>
  </si>
  <si>
    <t>m</t>
  </si>
  <si>
    <t>Cu Ø 22 x 1,00 mm</t>
  </si>
  <si>
    <t>Cu Ø 28 x 1,50 mm</t>
  </si>
  <si>
    <t>Cu Ø 35 x 1,50 mm</t>
  </si>
  <si>
    <t>Razni fazonski komadi, račve, prelazni komadi, redukcije, cijevna koljena, cijevni lukovi, klizne i čvrste točke, prirubnice, vijci i matice, izrada raznih cijevnih navoja, cijevni tuljci, proboji, rozete te ostali materijal za dovođenje kompletne instalacije u funkciju i pogonsko stanje.</t>
  </si>
  <si>
    <t>pšl</t>
  </si>
  <si>
    <t>Potrošni materijal kao plin, kisik, žica za varenje,pasta, žica za  tvrdo i meko lemljenje</t>
  </si>
  <si>
    <t>Montažni i brtveni materijal neophodan za instalaciju kao brtveni materijal, kudelja, pasta</t>
  </si>
  <si>
    <t>REKAPITULACIJA</t>
  </si>
  <si>
    <t xml:space="preserve">                GRIJANJE                                                                                                                                                            UKUPNO:              </t>
  </si>
  <si>
    <t>SVEUKUPNO BEZ PDV-a:</t>
  </si>
  <si>
    <t>PDV 25%:</t>
  </si>
  <si>
    <t>SVEUKUPNO SA PDV-om:</t>
  </si>
  <si>
    <t>STROJARSKI RADOVI</t>
  </si>
  <si>
    <t>TROŠKOVNIK STROJARSKIH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</si>
</sst>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Tahoma"/>
      <family val="2"/>
      <charset val="238"/>
    </font>
    <font>
      <i/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50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22" fillId="0" borderId="0"/>
  </cellStyleXfs>
  <cellXfs count="263">
    <xf numFmtId="0" fontId="0" fillId="0" borderId="0" xfId="0"/>
    <xf numFmtId="4" fontId="0" fillId="0" borderId="0" xfId="0" applyNumberFormat="1"/>
    <xf numFmtId="0" fontId="4" fillId="0" borderId="0" xfId="1" applyNumberFormat="1" applyFont="1" applyFill="1" applyBorder="1" applyAlignment="1" applyProtection="1">
      <alignment horizontal="center" vertical="top"/>
    </xf>
    <xf numFmtId="4" fontId="4" fillId="0" borderId="0" xfId="1" applyNumberFormat="1" applyFont="1" applyBorder="1"/>
    <xf numFmtId="0" fontId="4" fillId="0" borderId="0" xfId="1" applyFont="1" applyBorder="1"/>
    <xf numFmtId="0" fontId="0" fillId="0" borderId="0" xfId="0" applyFont="1" applyFill="1" applyAlignment="1">
      <alignment horizontal="center" vertical="top"/>
    </xf>
    <xf numFmtId="0" fontId="7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horizontal="center"/>
    </xf>
    <xf numFmtId="0" fontId="0" fillId="0" borderId="0" xfId="0" quotePrefix="1" applyFill="1"/>
    <xf numFmtId="4" fontId="0" fillId="0" borderId="0" xfId="0" applyNumberFormat="1" applyFill="1"/>
    <xf numFmtId="0" fontId="0" fillId="0" borderId="0" xfId="0" quotePrefix="1"/>
    <xf numFmtId="16" fontId="0" fillId="0" borderId="0" xfId="0" applyNumberFormat="1" applyFont="1" applyFill="1" applyAlignment="1">
      <alignment horizontal="center" vertical="top"/>
    </xf>
    <xf numFmtId="0" fontId="0" fillId="0" borderId="0" xfId="0" quotePrefix="1" applyAlignment="1">
      <alignment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0" xfId="0" quotePrefix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2" applyFont="1" applyFill="1" applyBorder="1" applyAlignment="1" applyProtection="1">
      <alignment horizontal="center" vertical="top"/>
    </xf>
    <xf numFmtId="0" fontId="1" fillId="0" borderId="0" xfId="2" applyFill="1" applyBorder="1" applyProtection="1"/>
    <xf numFmtId="0" fontId="1" fillId="0" borderId="0" xfId="2" applyFont="1" applyFill="1" applyBorder="1" applyAlignment="1" applyProtection="1">
      <alignment horizontal="center" vertical="top"/>
    </xf>
    <xf numFmtId="4" fontId="1" fillId="0" borderId="0" xfId="2" applyNumberFormat="1" applyFont="1" applyFill="1" applyBorder="1" applyAlignment="1" applyProtection="1">
      <alignment horizontal="center" vertical="center"/>
    </xf>
    <xf numFmtId="4" fontId="1" fillId="0" borderId="0" xfId="2" applyNumberFormat="1" applyFont="1" applyFill="1" applyBorder="1" applyAlignment="1" applyProtection="1">
      <alignment horizontal="center" vertical="center"/>
      <protection locked="0"/>
    </xf>
    <xf numFmtId="4" fontId="3" fillId="0" borderId="0" xfId="1" applyNumberFormat="1"/>
    <xf numFmtId="0" fontId="3" fillId="0" borderId="0" xfId="1"/>
    <xf numFmtId="4" fontId="0" fillId="0" borderId="0" xfId="0" applyNumberFormat="1" applyFont="1" applyAlignment="1">
      <alignment vertical="top" wrapText="1"/>
    </xf>
    <xf numFmtId="4" fontId="3" fillId="0" borderId="0" xfId="1" applyNumberFormat="1" applyFill="1"/>
    <xf numFmtId="0" fontId="3" fillId="0" borderId="0" xfId="1" applyFill="1"/>
    <xf numFmtId="0" fontId="0" fillId="0" borderId="0" xfId="2" applyFont="1" applyFill="1" applyBorder="1" applyAlignment="1" applyProtection="1">
      <alignment wrapText="1"/>
    </xf>
    <xf numFmtId="0" fontId="0" fillId="0" borderId="0" xfId="2" quotePrefix="1" applyFont="1" applyFill="1" applyBorder="1" applyProtection="1"/>
    <xf numFmtId="0" fontId="11" fillId="0" borderId="0" xfId="1" applyFont="1" applyFill="1" applyAlignment="1">
      <alignment horizontal="center" vertical="top"/>
    </xf>
    <xf numFmtId="0" fontId="1" fillId="0" borderId="11" xfId="2" applyFont="1" applyBorder="1" applyAlignment="1" applyProtection="1">
      <alignment horizontal="center" vertical="center"/>
    </xf>
    <xf numFmtId="4" fontId="11" fillId="0" borderId="11" xfId="1" applyNumberFormat="1" applyFont="1" applyBorder="1" applyAlignment="1" applyProtection="1">
      <alignment horizontal="center"/>
    </xf>
    <xf numFmtId="4" fontId="11" fillId="0" borderId="11" xfId="1" applyNumberFormat="1" applyFont="1" applyBorder="1" applyAlignment="1" applyProtection="1">
      <alignment horizontal="center"/>
      <protection locked="0"/>
    </xf>
    <xf numFmtId="4" fontId="0" fillId="0" borderId="0" xfId="0" applyNumberFormat="1" applyBorder="1"/>
    <xf numFmtId="0" fontId="0" fillId="0" borderId="0" xfId="0" applyBorder="1"/>
    <xf numFmtId="165" fontId="0" fillId="0" borderId="0" xfId="2" applyNumberFormat="1" applyFont="1" applyFill="1" applyBorder="1" applyAlignment="1" applyProtection="1">
      <alignment horizontal="center" vertical="top"/>
    </xf>
    <xf numFmtId="4" fontId="0" fillId="0" borderId="0" xfId="0" quotePrefix="1" applyNumberFormat="1" applyFont="1" applyFill="1" applyAlignment="1">
      <alignment vertical="top" wrapText="1"/>
    </xf>
    <xf numFmtId="0" fontId="12" fillId="0" borderId="0" xfId="0" applyFont="1" applyAlignment="1">
      <alignment horizontal="center" wrapText="1"/>
    </xf>
    <xf numFmtId="2" fontId="12" fillId="0" borderId="0" xfId="0" applyNumberFormat="1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 wrapText="1"/>
    </xf>
    <xf numFmtId="4" fontId="14" fillId="0" borderId="0" xfId="0" applyNumberFormat="1" applyFont="1" applyBorder="1"/>
    <xf numFmtId="0" fontId="14" fillId="0" borderId="0" xfId="0" applyFont="1" applyBorder="1"/>
    <xf numFmtId="0" fontId="11" fillId="0" borderId="0" xfId="1" applyFont="1" applyFill="1" applyBorder="1" applyAlignment="1" applyProtection="1">
      <alignment horizontal="center" vertical="top"/>
    </xf>
    <xf numFmtId="0" fontId="0" fillId="0" borderId="0" xfId="2" applyNumberFormat="1" applyFont="1" applyAlignment="1" applyProtection="1">
      <alignment horizontal="justify" vertical="top" wrapText="1"/>
    </xf>
    <xf numFmtId="0" fontId="0" fillId="0" borderId="11" xfId="2" applyFont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0" fontId="0" fillId="0" borderId="0" xfId="2" applyFont="1" applyBorder="1" applyAlignment="1" applyProtection="1">
      <alignment horizontal="center" vertical="center"/>
    </xf>
    <xf numFmtId="4" fontId="11" fillId="0" borderId="0" xfId="1" applyNumberFormat="1" applyFont="1" applyFill="1" applyBorder="1" applyAlignment="1" applyProtection="1">
      <alignment horizontal="center"/>
    </xf>
    <xf numFmtId="4" fontId="11" fillId="0" borderId="0" xfId="1" applyNumberFormat="1" applyFont="1" applyBorder="1" applyAlignment="1" applyProtection="1">
      <alignment horizontal="center"/>
      <protection locked="0"/>
    </xf>
    <xf numFmtId="49" fontId="0" fillId="0" borderId="0" xfId="2" applyNumberFormat="1" applyFont="1" applyFill="1" applyBorder="1" applyAlignment="1" applyProtection="1">
      <alignment horizontal="center" vertical="top"/>
    </xf>
    <xf numFmtId="0" fontId="0" fillId="0" borderId="0" xfId="0" quotePrefix="1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quotePrefix="1" applyFont="1" applyAlignment="1">
      <alignment vertical="center" wrapText="1"/>
    </xf>
    <xf numFmtId="4" fontId="0" fillId="0" borderId="0" xfId="0" applyNumberFormat="1" applyFill="1" applyBorder="1"/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16" fillId="0" borderId="0" xfId="1" applyFont="1" applyFill="1" applyBorder="1" applyAlignment="1" applyProtection="1">
      <alignment horizontal="center" vertical="top"/>
    </xf>
    <xf numFmtId="164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0" quotePrefix="1" applyFont="1" applyAlignment="1">
      <alignment vertical="top" wrapText="1"/>
    </xf>
    <xf numFmtId="0" fontId="0" fillId="0" borderId="0" xfId="0" quotePrefix="1" applyFont="1" applyFill="1" applyAlignment="1">
      <alignment wrapText="1"/>
    </xf>
    <xf numFmtId="0" fontId="0" fillId="0" borderId="0" xfId="0" applyAlignment="1">
      <alignment horizontal="left" vertical="top" wrapText="1"/>
    </xf>
    <xf numFmtId="0" fontId="9" fillId="0" borderId="0" xfId="0" quotePrefix="1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4" fontId="17" fillId="0" borderId="0" xfId="0" applyNumberFormat="1" applyFont="1"/>
    <xf numFmtId="0" fontId="0" fillId="0" borderId="0" xfId="0" applyFont="1" applyAlignment="1">
      <alignment horizontal="center"/>
    </xf>
    <xf numFmtId="0" fontId="9" fillId="0" borderId="0" xfId="0" quotePrefix="1" applyFont="1" applyAlignment="1">
      <alignment vertical="top" wrapText="1"/>
    </xf>
    <xf numFmtId="0" fontId="0" fillId="0" borderId="0" xfId="0" quotePrefix="1" applyFont="1" applyAlignment="1">
      <alignment vertical="top" wrapText="1"/>
    </xf>
    <xf numFmtId="0" fontId="6" fillId="0" borderId="0" xfId="0" quotePrefix="1" applyFont="1" applyAlignment="1">
      <alignment vertical="top" wrapText="1"/>
    </xf>
    <xf numFmtId="0" fontId="12" fillId="0" borderId="0" xfId="0" quotePrefix="1" applyFont="1" applyBorder="1" applyAlignment="1">
      <alignment horizontal="justify" vertical="center" wrapText="1"/>
    </xf>
    <xf numFmtId="2" fontId="1" fillId="0" borderId="0" xfId="2" applyNumberFormat="1" applyFont="1" applyFill="1" applyBorder="1" applyAlignment="1" applyProtection="1">
      <alignment horizontal="center" vertical="center"/>
    </xf>
    <xf numFmtId="0" fontId="20" fillId="0" borderId="17" xfId="1" applyFont="1" applyFill="1" applyBorder="1" applyAlignment="1" applyProtection="1">
      <alignment horizontal="center" vertical="top"/>
    </xf>
    <xf numFmtId="0" fontId="20" fillId="0" borderId="20" xfId="1" applyFont="1" applyFill="1" applyBorder="1" applyAlignment="1" applyProtection="1">
      <alignment horizontal="center" vertical="top"/>
    </xf>
    <xf numFmtId="0" fontId="18" fillId="0" borderId="0" xfId="2" applyNumberFormat="1" applyFont="1" applyBorder="1" applyAlignment="1" applyProtection="1">
      <alignment horizontal="justify" vertical="top" wrapText="1"/>
    </xf>
    <xf numFmtId="0" fontId="18" fillId="0" borderId="18" xfId="2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3" fontId="23" fillId="0" borderId="11" xfId="3" applyNumberFormat="1" applyFont="1" applyFill="1" applyBorder="1" applyAlignment="1">
      <alignment horizontal="center" vertical="top"/>
    </xf>
    <xf numFmtId="0" fontId="24" fillId="0" borderId="11" xfId="3" applyNumberFormat="1" applyFont="1" applyFill="1" applyBorder="1" applyAlignment="1">
      <alignment horizontal="left" vertical="top" wrapText="1"/>
    </xf>
    <xf numFmtId="49" fontId="23" fillId="0" borderId="11" xfId="3" applyNumberFormat="1" applyFont="1" applyFill="1" applyBorder="1" applyAlignment="1">
      <alignment horizontal="center"/>
    </xf>
    <xf numFmtId="4" fontId="23" fillId="0" borderId="11" xfId="3" applyNumberFormat="1" applyFont="1" applyFill="1" applyBorder="1" applyAlignment="1">
      <alignment horizontal="center"/>
    </xf>
    <xf numFmtId="4" fontId="25" fillId="0" borderId="11" xfId="3" applyNumberFormat="1" applyFont="1" applyFill="1" applyBorder="1" applyAlignment="1" applyProtection="1">
      <alignment horizontal="right"/>
      <protection locked="0"/>
    </xf>
    <xf numFmtId="0" fontId="26" fillId="0" borderId="0" xfId="3" applyFont="1" applyFill="1"/>
    <xf numFmtId="3" fontId="25" fillId="0" borderId="11" xfId="3" applyNumberFormat="1" applyFont="1" applyFill="1" applyBorder="1" applyAlignment="1">
      <alignment horizontal="center" vertical="top"/>
    </xf>
    <xf numFmtId="0" fontId="27" fillId="0" borderId="11" xfId="3" applyNumberFormat="1" applyFont="1" applyFill="1" applyBorder="1" applyAlignment="1">
      <alignment horizontal="left" vertical="top" wrapText="1"/>
    </xf>
    <xf numFmtId="2" fontId="23" fillId="0" borderId="11" xfId="3" applyNumberFormat="1" applyFont="1" applyBorder="1" applyAlignment="1">
      <alignment horizontal="right"/>
    </xf>
    <xf numFmtId="4" fontId="23" fillId="0" borderId="11" xfId="3" applyNumberFormat="1" applyFont="1" applyBorder="1" applyAlignment="1">
      <alignment horizontal="right"/>
    </xf>
    <xf numFmtId="0" fontId="28" fillId="0" borderId="11" xfId="3" applyFont="1" applyFill="1" applyBorder="1" applyAlignment="1">
      <alignment horizontal="left" vertical="center"/>
    </xf>
    <xf numFmtId="0" fontId="27" fillId="0" borderId="11" xfId="3" applyFont="1" applyFill="1" applyBorder="1" applyAlignment="1" applyProtection="1">
      <alignment horizontal="justify"/>
    </xf>
    <xf numFmtId="0" fontId="27" fillId="0" borderId="11" xfId="3" applyFont="1" applyFill="1" applyBorder="1" applyAlignment="1" applyProtection="1">
      <alignment horizontal="justify" vertical="top"/>
    </xf>
    <xf numFmtId="0" fontId="29" fillId="0" borderId="11" xfId="3" applyFont="1" applyBorder="1" applyAlignment="1" applyProtection="1">
      <alignment horizontal="justify" vertical="top"/>
    </xf>
    <xf numFmtId="3" fontId="23" fillId="3" borderId="11" xfId="3" applyNumberFormat="1" applyFont="1" applyFill="1" applyBorder="1" applyAlignment="1">
      <alignment horizontal="center" vertical="center" wrapText="1"/>
    </xf>
    <xf numFmtId="49" fontId="23" fillId="3" borderId="11" xfId="3" applyNumberFormat="1" applyFont="1" applyFill="1" applyBorder="1" applyAlignment="1">
      <alignment horizontal="center"/>
    </xf>
    <xf numFmtId="4" fontId="23" fillId="3" borderId="11" xfId="3" applyNumberFormat="1" applyFont="1" applyFill="1" applyBorder="1" applyAlignment="1">
      <alignment horizontal="center"/>
    </xf>
    <xf numFmtId="4" fontId="30" fillId="3" borderId="11" xfId="3" applyNumberFormat="1" applyFont="1" applyFill="1" applyBorder="1" applyAlignment="1" applyProtection="1">
      <alignment horizontal="right"/>
      <protection locked="0"/>
    </xf>
    <xf numFmtId="4" fontId="23" fillId="3" borderId="11" xfId="3" applyNumberFormat="1" applyFont="1" applyFill="1" applyBorder="1" applyAlignment="1" applyProtection="1">
      <alignment horizontal="right"/>
      <protection hidden="1"/>
    </xf>
    <xf numFmtId="0" fontId="26" fillId="0" borderId="0" xfId="3" applyFont="1" applyFill="1" applyBorder="1"/>
    <xf numFmtId="0" fontId="26" fillId="4" borderId="0" xfId="3" applyFont="1" applyFill="1" applyBorder="1"/>
    <xf numFmtId="4" fontId="26" fillId="4" borderId="0" xfId="3" applyNumberFormat="1" applyFont="1" applyFill="1" applyBorder="1"/>
    <xf numFmtId="0" fontId="25" fillId="0" borderId="11" xfId="3" applyFont="1" applyBorder="1" applyAlignment="1">
      <alignment horizontal="center" vertical="top" wrapText="1"/>
    </xf>
    <xf numFmtId="49" fontId="25" fillId="0" borderId="11" xfId="3" applyNumberFormat="1" applyFont="1" applyFill="1" applyBorder="1" applyAlignment="1">
      <alignment horizontal="center"/>
    </xf>
    <xf numFmtId="4" fontId="25" fillId="0" borderId="11" xfId="3" applyNumberFormat="1" applyFont="1" applyBorder="1" applyAlignment="1">
      <alignment horizontal="center"/>
    </xf>
    <xf numFmtId="4" fontId="25" fillId="0" borderId="11" xfId="3" applyNumberFormat="1" applyFont="1" applyBorder="1" applyAlignment="1">
      <alignment horizontal="right"/>
    </xf>
    <xf numFmtId="4" fontId="25" fillId="0" borderId="11" xfId="3" applyNumberFormat="1" applyFont="1" applyFill="1" applyBorder="1" applyAlignment="1" applyProtection="1">
      <alignment horizontal="right"/>
      <protection hidden="1"/>
    </xf>
    <xf numFmtId="0" fontId="25" fillId="0" borderId="22" xfId="3" applyFont="1" applyBorder="1" applyAlignment="1">
      <alignment horizontal="center" vertical="top" wrapText="1"/>
    </xf>
    <xf numFmtId="4" fontId="26" fillId="0" borderId="0" xfId="3" applyNumberFormat="1" applyFont="1" applyFill="1" applyBorder="1"/>
    <xf numFmtId="0" fontId="25" fillId="0" borderId="11" xfId="3" applyFont="1" applyBorder="1" applyAlignment="1">
      <alignment horizontal="right"/>
    </xf>
    <xf numFmtId="2" fontId="25" fillId="0" borderId="11" xfId="3" applyNumberFormat="1" applyFont="1" applyBorder="1" applyAlignment="1">
      <alignment horizontal="right"/>
    </xf>
    <xf numFmtId="0" fontId="32" fillId="0" borderId="0" xfId="3" applyFont="1" applyFill="1" applyBorder="1"/>
    <xf numFmtId="49" fontId="32" fillId="0" borderId="32" xfId="3" applyNumberFormat="1" applyFont="1" applyBorder="1" applyAlignment="1">
      <alignment horizontal="right" vertical="top"/>
    </xf>
    <xf numFmtId="0" fontId="32" fillId="0" borderId="33" xfId="3" applyFont="1" applyBorder="1" applyAlignment="1">
      <alignment vertical="top" wrapText="1"/>
    </xf>
    <xf numFmtId="0" fontId="32" fillId="0" borderId="33" xfId="3" applyFont="1" applyBorder="1" applyAlignment="1">
      <alignment horizontal="center"/>
    </xf>
    <xf numFmtId="2" fontId="32" fillId="0" borderId="33" xfId="3" applyNumberFormat="1" applyFont="1" applyBorder="1" applyAlignment="1"/>
    <xf numFmtId="49" fontId="32" fillId="0" borderId="1" xfId="3" applyNumberFormat="1" applyFont="1" applyBorder="1" applyAlignment="1">
      <alignment horizontal="right" vertical="top"/>
    </xf>
    <xf numFmtId="0" fontId="32" fillId="0" borderId="2" xfId="3" applyFont="1" applyBorder="1" applyAlignment="1">
      <alignment vertical="top" wrapText="1"/>
    </xf>
    <xf numFmtId="0" fontId="32" fillId="0" borderId="2" xfId="3" applyFont="1" applyBorder="1" applyAlignment="1">
      <alignment horizontal="center"/>
    </xf>
    <xf numFmtId="2" fontId="32" fillId="0" borderId="2" xfId="3" applyNumberFormat="1" applyFont="1" applyBorder="1" applyAlignment="1"/>
    <xf numFmtId="164" fontId="32" fillId="0" borderId="3" xfId="3" applyNumberFormat="1" applyFont="1" applyBorder="1"/>
    <xf numFmtId="0" fontId="26" fillId="0" borderId="0" xfId="3" quotePrefix="1" applyFont="1" applyFill="1"/>
    <xf numFmtId="0" fontId="33" fillId="0" borderId="0" xfId="3" applyFont="1" applyFill="1"/>
    <xf numFmtId="0" fontId="33" fillId="0" borderId="0" xfId="3" applyFont="1"/>
    <xf numFmtId="1" fontId="25" fillId="0" borderId="0" xfId="3" applyNumberFormat="1" applyFont="1" applyFill="1" applyBorder="1" applyAlignment="1">
      <alignment horizontal="center" vertical="top"/>
    </xf>
    <xf numFmtId="49" fontId="34" fillId="0" borderId="0" xfId="3" applyNumberFormat="1" applyFont="1" applyFill="1" applyAlignment="1">
      <alignment horizontal="left" vertical="top" wrapText="1"/>
    </xf>
    <xf numFmtId="49" fontId="26" fillId="0" borderId="0" xfId="3" applyNumberFormat="1" applyFont="1" applyFill="1" applyAlignment="1">
      <alignment horizontal="center"/>
    </xf>
    <xf numFmtId="4" fontId="26" fillId="0" borderId="0" xfId="3" applyNumberFormat="1" applyFont="1" applyFill="1" applyAlignment="1">
      <alignment horizontal="center"/>
    </xf>
    <xf numFmtId="4" fontId="25" fillId="0" borderId="0" xfId="3" applyNumberFormat="1" applyFont="1" applyFill="1" applyAlignment="1">
      <alignment horizontal="right"/>
    </xf>
    <xf numFmtId="4" fontId="26" fillId="0" borderId="0" xfId="3" applyNumberFormat="1" applyFont="1" applyFill="1" applyAlignment="1">
      <alignment horizontal="right"/>
    </xf>
    <xf numFmtId="1" fontId="25" fillId="0" borderId="0" xfId="3" applyNumberFormat="1" applyFont="1" applyFill="1" applyAlignment="1">
      <alignment horizontal="center" vertical="top"/>
    </xf>
    <xf numFmtId="49" fontId="23" fillId="3" borderId="11" xfId="3" applyNumberFormat="1" applyFont="1" applyFill="1" applyBorder="1" applyAlignment="1">
      <alignment horizontal="center" vertical="top" wrapText="1"/>
    </xf>
    <xf numFmtId="0" fontId="35" fillId="0" borderId="23" xfId="3" applyFont="1" applyBorder="1" applyAlignment="1">
      <alignment vertical="top" wrapText="1"/>
    </xf>
    <xf numFmtId="0" fontId="25" fillId="0" borderId="24" xfId="3" applyFont="1" applyBorder="1" applyAlignment="1">
      <alignment horizontal="center" vertical="top" wrapText="1"/>
    </xf>
    <xf numFmtId="0" fontId="35" fillId="0" borderId="11" xfId="3" applyFont="1" applyBorder="1" applyAlignment="1">
      <alignment vertical="top" wrapText="1"/>
    </xf>
    <xf numFmtId="49" fontId="25" fillId="0" borderId="25" xfId="3" applyNumberFormat="1" applyFont="1" applyFill="1" applyBorder="1" applyAlignment="1">
      <alignment horizontal="center"/>
    </xf>
    <xf numFmtId="0" fontId="25" fillId="0" borderId="11" xfId="3" applyFont="1" applyFill="1" applyBorder="1" applyAlignment="1">
      <alignment horizontal="center" vertical="top" wrapText="1"/>
    </xf>
    <xf numFmtId="0" fontId="25" fillId="0" borderId="11" xfId="3" applyFont="1" applyFill="1" applyBorder="1" applyAlignment="1">
      <alignment horizontal="justify" vertical="top" wrapText="1"/>
    </xf>
    <xf numFmtId="4" fontId="25" fillId="0" borderId="11" xfId="3" applyNumberFormat="1" applyFont="1" applyFill="1" applyBorder="1" applyAlignment="1">
      <alignment horizontal="center"/>
    </xf>
    <xf numFmtId="4" fontId="25" fillId="0" borderId="11" xfId="3" applyNumberFormat="1" applyFont="1" applyFill="1" applyBorder="1" applyAlignment="1">
      <alignment horizontal="right"/>
    </xf>
    <xf numFmtId="0" fontId="25" fillId="0" borderId="11" xfId="3" applyFont="1" applyBorder="1" applyAlignment="1">
      <alignment horizontal="justify" vertical="top" wrapText="1"/>
    </xf>
    <xf numFmtId="0" fontId="25" fillId="0" borderId="23" xfId="3" applyFont="1" applyBorder="1" applyAlignment="1">
      <alignment vertical="top" wrapText="1"/>
    </xf>
    <xf numFmtId="0" fontId="25" fillId="0" borderId="11" xfId="3" applyFont="1" applyBorder="1" applyAlignment="1">
      <alignment horizontal="justify" vertical="top"/>
    </xf>
    <xf numFmtId="49" fontId="25" fillId="0" borderId="11" xfId="3" applyNumberFormat="1" applyFont="1" applyBorder="1" applyAlignment="1" applyProtection="1">
      <alignment vertical="top" wrapText="1"/>
    </xf>
    <xf numFmtId="0" fontId="25" fillId="0" borderId="11" xfId="3" applyFont="1" applyBorder="1" applyAlignment="1" applyProtection="1">
      <alignment horizontal="center" vertical="top" wrapText="1"/>
      <protection locked="0"/>
    </xf>
    <xf numFmtId="0" fontId="25" fillId="0" borderId="11" xfId="3" applyFont="1" applyBorder="1" applyAlignment="1">
      <alignment horizontal="center"/>
    </xf>
    <xf numFmtId="0" fontId="25" fillId="0" borderId="22" xfId="3" applyFont="1" applyBorder="1" applyAlignment="1" applyProtection="1">
      <alignment horizontal="center" vertical="top" wrapText="1"/>
      <protection locked="0"/>
    </xf>
    <xf numFmtId="3" fontId="25" fillId="0" borderId="11" xfId="3" applyNumberFormat="1" applyFont="1" applyFill="1" applyBorder="1" applyAlignment="1">
      <alignment horizontal="center" vertical="top" wrapText="1"/>
    </xf>
    <xf numFmtId="49" fontId="26" fillId="0" borderId="0" xfId="3" applyNumberFormat="1" applyFont="1" applyFill="1" applyAlignment="1">
      <alignment horizontal="left" vertical="top" wrapText="1"/>
    </xf>
    <xf numFmtId="0" fontId="25" fillId="0" borderId="11" xfId="3" applyFont="1" applyBorder="1" applyAlignment="1">
      <alignment horizontal="center" vertical="top" wrapText="1" readingOrder="1"/>
    </xf>
    <xf numFmtId="0" fontId="25" fillId="0" borderId="25" xfId="3" applyFont="1" applyBorder="1" applyAlignment="1"/>
    <xf numFmtId="0" fontId="32" fillId="0" borderId="28" xfId="3" applyFont="1" applyFill="1" applyBorder="1" applyAlignment="1">
      <alignment horizontal="center" vertical="top"/>
    </xf>
    <xf numFmtId="0" fontId="32" fillId="0" borderId="0" xfId="3" applyFont="1" applyFill="1" applyBorder="1" applyAlignment="1">
      <alignment horizontal="center" vertical="top"/>
    </xf>
    <xf numFmtId="0" fontId="32" fillId="0" borderId="29" xfId="3" applyFont="1" applyFill="1" applyBorder="1" applyAlignment="1">
      <alignment horizontal="center" vertical="top"/>
    </xf>
    <xf numFmtId="4" fontId="32" fillId="0" borderId="31" xfId="3" applyNumberFormat="1" applyFont="1" applyBorder="1" applyAlignment="1"/>
    <xf numFmtId="2" fontId="32" fillId="0" borderId="33" xfId="3" applyNumberFormat="1" applyFont="1" applyBorder="1" applyAlignment="1">
      <alignment horizontal="right"/>
    </xf>
    <xf numFmtId="164" fontId="32" fillId="0" borderId="34" xfId="3" applyNumberFormat="1" applyFont="1" applyBorder="1"/>
    <xf numFmtId="2" fontId="32" fillId="0" borderId="2" xfId="3" applyNumberFormat="1" applyFont="1" applyBorder="1" applyAlignment="1">
      <alignment horizontal="right"/>
    </xf>
    <xf numFmtId="0" fontId="36" fillId="0" borderId="0" xfId="3" applyFont="1" applyFill="1" applyBorder="1"/>
    <xf numFmtId="0" fontId="36" fillId="4" borderId="0" xfId="3" applyFont="1" applyFill="1" applyBorder="1"/>
    <xf numFmtId="4" fontId="36" fillId="4" borderId="0" xfId="3" applyNumberFormat="1" applyFont="1" applyFill="1" applyBorder="1"/>
    <xf numFmtId="0" fontId="31" fillId="0" borderId="2" xfId="3" applyFont="1" applyBorder="1"/>
    <xf numFmtId="0" fontId="36" fillId="0" borderId="0" xfId="3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/>
    </xf>
    <xf numFmtId="0" fontId="5" fillId="0" borderId="0" xfId="1" applyFont="1" applyBorder="1" applyAlignment="1" applyProtection="1">
      <alignment horizontal="center" vertical="top"/>
    </xf>
    <xf numFmtId="164" fontId="1" fillId="0" borderId="0" xfId="2" applyNumberFormat="1" applyFont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top"/>
    </xf>
    <xf numFmtId="0" fontId="16" fillId="0" borderId="8" xfId="1" applyFont="1" applyFill="1" applyBorder="1" applyAlignment="1" applyProtection="1">
      <alignment horizontal="center" vertical="top"/>
    </xf>
    <xf numFmtId="0" fontId="16" fillId="0" borderId="9" xfId="1" applyFont="1" applyFill="1" applyBorder="1" applyAlignment="1" applyProtection="1">
      <alignment horizontal="center" vertical="top"/>
    </xf>
    <xf numFmtId="164" fontId="0" fillId="0" borderId="12" xfId="2" applyNumberFormat="1" applyFont="1" applyBorder="1" applyAlignment="1" applyProtection="1">
      <alignment horizontal="center" vertical="center"/>
    </xf>
    <xf numFmtId="164" fontId="0" fillId="0" borderId="13" xfId="2" applyNumberFormat="1" applyFont="1" applyBorder="1" applyAlignment="1" applyProtection="1">
      <alignment horizontal="center" vertical="center"/>
    </xf>
    <xf numFmtId="164" fontId="0" fillId="0" borderId="14" xfId="2" applyNumberFormat="1" applyFont="1" applyBorder="1" applyAlignment="1" applyProtection="1">
      <alignment horizontal="center" vertical="center"/>
    </xf>
    <xf numFmtId="164" fontId="1" fillId="0" borderId="15" xfId="2" applyNumberFormat="1" applyFont="1" applyBorder="1" applyAlignment="1" applyProtection="1">
      <alignment horizontal="center" vertical="center"/>
    </xf>
    <xf numFmtId="0" fontId="0" fillId="0" borderId="7" xfId="2" applyNumberFormat="1" applyFont="1" applyFill="1" applyBorder="1" applyAlignment="1" applyProtection="1">
      <alignment horizontal="center" vertical="top" wrapText="1"/>
    </xf>
    <xf numFmtId="0" fontId="0" fillId="0" borderId="9" xfId="2" applyNumberFormat="1" applyFont="1" applyFill="1" applyBorder="1" applyAlignment="1" applyProtection="1">
      <alignment horizontal="center" vertical="top" wrapText="1"/>
    </xf>
    <xf numFmtId="164" fontId="0" fillId="2" borderId="7" xfId="2" applyNumberFormat="1" applyFont="1" applyFill="1" applyBorder="1" applyAlignment="1" applyProtection="1">
      <alignment horizontal="center" vertical="center"/>
    </xf>
    <xf numFmtId="164" fontId="0" fillId="2" borderId="8" xfId="2" applyNumberFormat="1" applyFont="1" applyFill="1" applyBorder="1" applyAlignment="1" applyProtection="1">
      <alignment horizontal="center" vertical="center"/>
    </xf>
    <xf numFmtId="164" fontId="0" fillId="2" borderId="9" xfId="2" applyNumberFormat="1" applyFont="1" applyFill="1" applyBorder="1" applyAlignment="1" applyProtection="1">
      <alignment horizontal="center" vertical="center"/>
    </xf>
    <xf numFmtId="164" fontId="2" fillId="2" borderId="7" xfId="2" applyNumberFormat="1" applyFont="1" applyFill="1" applyBorder="1" applyAlignment="1" applyProtection="1">
      <alignment horizontal="center" vertical="center"/>
    </xf>
    <xf numFmtId="164" fontId="2" fillId="2" borderId="8" xfId="2" applyNumberFormat="1" applyFont="1" applyFill="1" applyBorder="1" applyAlignment="1" applyProtection="1">
      <alignment horizontal="center" vertical="center"/>
    </xf>
    <xf numFmtId="164" fontId="2" fillId="2" borderId="9" xfId="2" applyNumberFormat="1" applyFont="1" applyFill="1" applyBorder="1" applyAlignment="1" applyProtection="1">
      <alignment horizontal="center" vertical="center"/>
    </xf>
    <xf numFmtId="164" fontId="1" fillId="0" borderId="16" xfId="2" applyNumberFormat="1" applyFont="1" applyBorder="1" applyAlignment="1" applyProtection="1">
      <alignment horizontal="center" vertical="center"/>
    </xf>
    <xf numFmtId="164" fontId="16" fillId="2" borderId="7" xfId="1" applyNumberFormat="1" applyFont="1" applyFill="1" applyBorder="1" applyAlignment="1" applyProtection="1">
      <alignment horizontal="center" vertical="top"/>
    </xf>
    <xf numFmtId="164" fontId="16" fillId="2" borderId="8" xfId="1" applyNumberFormat="1" applyFont="1" applyFill="1" applyBorder="1" applyAlignment="1" applyProtection="1">
      <alignment horizontal="center" vertical="top"/>
    </xf>
    <xf numFmtId="164" fontId="16" fillId="2" borderId="9" xfId="1" applyNumberFormat="1" applyFont="1" applyFill="1" applyBorder="1" applyAlignment="1" applyProtection="1">
      <alignment horizontal="center" vertical="top"/>
    </xf>
    <xf numFmtId="49" fontId="32" fillId="0" borderId="35" xfId="3" applyNumberFormat="1" applyFont="1" applyBorder="1" applyAlignment="1">
      <alignment horizontal="right" vertical="top"/>
    </xf>
    <xf numFmtId="0" fontId="33" fillId="0" borderId="36" xfId="3" applyFont="1" applyBorder="1" applyAlignment="1"/>
    <xf numFmtId="0" fontId="33" fillId="0" borderId="37" xfId="3" applyFont="1" applyBorder="1" applyAlignment="1"/>
    <xf numFmtId="49" fontId="32" fillId="0" borderId="38" xfId="3" applyNumberFormat="1" applyFont="1" applyBorder="1" applyAlignment="1">
      <alignment horizontal="right" vertical="top"/>
    </xf>
    <xf numFmtId="0" fontId="33" fillId="0" borderId="10" xfId="3" applyFont="1" applyBorder="1" applyAlignment="1"/>
    <xf numFmtId="0" fontId="33" fillId="0" borderId="39" xfId="3" applyFont="1" applyBorder="1" applyAlignment="1"/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26" xfId="3" applyFont="1" applyBorder="1" applyAlignment="1">
      <alignment horizontal="right"/>
    </xf>
    <xf numFmtId="0" fontId="25" fillId="0" borderId="27" xfId="3" applyFont="1" applyBorder="1" applyAlignment="1">
      <alignment horizontal="right"/>
    </xf>
    <xf numFmtId="0" fontId="31" fillId="5" borderId="1" xfId="3" applyFont="1" applyFill="1" applyBorder="1" applyAlignment="1">
      <alignment horizontal="center" vertical="top"/>
    </xf>
    <xf numFmtId="0" fontId="31" fillId="5" borderId="2" xfId="3" applyFont="1" applyFill="1" applyBorder="1" applyAlignment="1">
      <alignment horizontal="center" vertical="top"/>
    </xf>
    <xf numFmtId="0" fontId="31" fillId="5" borderId="3" xfId="3" applyFont="1" applyFill="1" applyBorder="1" applyAlignment="1">
      <alignment horizontal="center" vertical="top"/>
    </xf>
    <xf numFmtId="49" fontId="32" fillId="0" borderId="30" xfId="3" applyNumberFormat="1" applyFont="1" applyBorder="1" applyAlignment="1">
      <alignment horizontal="center" vertical="top"/>
    </xf>
    <xf numFmtId="49" fontId="32" fillId="0" borderId="27" xfId="3" applyNumberFormat="1" applyFont="1" applyBorder="1" applyAlignment="1">
      <alignment horizontal="center" vertical="top"/>
    </xf>
    <xf numFmtId="49" fontId="32" fillId="0" borderId="30" xfId="3" applyNumberFormat="1" applyFont="1" applyBorder="1" applyAlignment="1">
      <alignment vertical="top"/>
    </xf>
    <xf numFmtId="0" fontId="33" fillId="0" borderId="27" xfId="3" applyFont="1" applyBorder="1" applyAlignment="1"/>
    <xf numFmtId="0" fontId="33" fillId="0" borderId="31" xfId="3" applyFont="1" applyBorder="1" applyAlignment="1"/>
    <xf numFmtId="0" fontId="19" fillId="0" borderId="7" xfId="1" applyFont="1" applyFill="1" applyBorder="1" applyAlignment="1" applyProtection="1">
      <alignment horizontal="center" vertical="top"/>
    </xf>
    <xf numFmtId="0" fontId="19" fillId="0" borderId="9" xfId="1" applyFont="1" applyFill="1" applyBorder="1" applyAlignment="1" applyProtection="1">
      <alignment horizontal="center" vertical="top"/>
    </xf>
    <xf numFmtId="164" fontId="21" fillId="2" borderId="7" xfId="2" applyNumberFormat="1" applyFont="1" applyFill="1" applyBorder="1" applyAlignment="1" applyProtection="1">
      <alignment horizontal="center" vertical="center"/>
    </xf>
    <xf numFmtId="164" fontId="21" fillId="2" borderId="8" xfId="2" applyNumberFormat="1" applyFont="1" applyFill="1" applyBorder="1" applyAlignment="1" applyProtection="1">
      <alignment horizontal="center" vertical="center"/>
    </xf>
    <xf numFmtId="164" fontId="21" fillId="2" borderId="9" xfId="2" applyNumberFormat="1" applyFont="1" applyFill="1" applyBorder="1" applyAlignment="1" applyProtection="1">
      <alignment horizontal="center" vertical="center"/>
    </xf>
    <xf numFmtId="164" fontId="18" fillId="0" borderId="0" xfId="2" applyNumberFormat="1" applyFont="1" applyBorder="1" applyAlignment="1" applyProtection="1">
      <alignment horizontal="center" vertical="center"/>
    </xf>
    <xf numFmtId="164" fontId="18" fillId="0" borderId="21" xfId="2" applyNumberFormat="1" applyFont="1" applyBorder="1" applyAlignment="1" applyProtection="1">
      <alignment horizontal="center" vertical="center"/>
    </xf>
    <xf numFmtId="0" fontId="19" fillId="0" borderId="8" xfId="1" applyFont="1" applyFill="1" applyBorder="1" applyAlignment="1" applyProtection="1">
      <alignment horizontal="center" vertical="top"/>
    </xf>
    <xf numFmtId="164" fontId="18" fillId="0" borderId="18" xfId="2" applyNumberFormat="1" applyFont="1" applyBorder="1" applyAlignment="1" applyProtection="1">
      <alignment horizontal="center" vertical="center"/>
    </xf>
    <xf numFmtId="0" fontId="18" fillId="0" borderId="18" xfId="2" applyFont="1" applyBorder="1" applyAlignment="1" applyProtection="1">
      <alignment horizontal="center" vertical="center"/>
    </xf>
    <xf numFmtId="0" fontId="18" fillId="0" borderId="19" xfId="2" applyFont="1" applyBorder="1" applyAlignment="1" applyProtection="1">
      <alignment horizontal="center" vertical="center"/>
    </xf>
    <xf numFmtId="164" fontId="19" fillId="2" borderId="7" xfId="1" applyNumberFormat="1" applyFont="1" applyFill="1" applyBorder="1" applyAlignment="1" applyProtection="1">
      <alignment horizontal="center" vertical="top"/>
    </xf>
    <xf numFmtId="164" fontId="19" fillId="2" borderId="8" xfId="1" applyNumberFormat="1" applyFont="1" applyFill="1" applyBorder="1" applyAlignment="1" applyProtection="1">
      <alignment horizontal="center" vertical="top"/>
    </xf>
    <xf numFmtId="164" fontId="19" fillId="2" borderId="9" xfId="1" applyNumberFormat="1" applyFont="1" applyFill="1" applyBorder="1" applyAlignment="1" applyProtection="1">
      <alignment horizontal="center" vertical="top"/>
    </xf>
    <xf numFmtId="0" fontId="18" fillId="0" borderId="7" xfId="2" applyNumberFormat="1" applyFont="1" applyFill="1" applyBorder="1" applyAlignment="1" applyProtection="1">
      <alignment horizontal="center" vertical="top" wrapText="1"/>
    </xf>
    <xf numFmtId="0" fontId="18" fillId="0" borderId="9" xfId="2" applyNumberFormat="1" applyFont="1" applyFill="1" applyBorder="1" applyAlignment="1" applyProtection="1">
      <alignment horizontal="center" vertical="top" wrapText="1"/>
    </xf>
    <xf numFmtId="164" fontId="18" fillId="2" borderId="7" xfId="2" applyNumberFormat="1" applyFont="1" applyFill="1" applyBorder="1" applyAlignment="1" applyProtection="1">
      <alignment horizontal="center" vertical="center"/>
    </xf>
    <xf numFmtId="164" fontId="18" fillId="2" borderId="8" xfId="2" applyNumberFormat="1" applyFont="1" applyFill="1" applyBorder="1" applyAlignment="1" applyProtection="1">
      <alignment horizontal="center" vertical="center"/>
    </xf>
    <xf numFmtId="164" fontId="18" fillId="2" borderId="9" xfId="2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 2" xfId="2" xr:uid="{00000000-0005-0000-0000-000002000000}"/>
    <cellStyle name="Normal 3" xfId="3" xr:uid="{318C8BE1-EA4B-46C2-B321-B65B7651D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71438</xdr:rowOff>
    </xdr:from>
    <xdr:to>
      <xdr:col>1</xdr:col>
      <xdr:colOff>868361</xdr:colOff>
      <xdr:row>2</xdr:row>
      <xdr:rowOff>173038</xdr:rowOff>
    </xdr:to>
    <xdr:pic>
      <xdr:nvPicPr>
        <xdr:cNvPr id="2" name="Slika 61">
          <a:extLst>
            <a:ext uri="{FF2B5EF4-FFF2-40B4-BE49-F238E27FC236}">
              <a16:creationId xmlns:a16="http://schemas.microsoft.com/office/drawing/2014/main" id="{2CEEECC8-9C34-4B10-BFEF-AFA111775F6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71438"/>
          <a:ext cx="132318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71438</xdr:rowOff>
    </xdr:from>
    <xdr:to>
      <xdr:col>1</xdr:col>
      <xdr:colOff>868361</xdr:colOff>
      <xdr:row>2</xdr:row>
      <xdr:rowOff>173038</xdr:rowOff>
    </xdr:to>
    <xdr:pic>
      <xdr:nvPicPr>
        <xdr:cNvPr id="2" name="Slika 6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71438"/>
          <a:ext cx="132318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3" name="Text Box 2999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4" name="Text Box 2999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5" name="Text Box 2999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6" name="Text Box 3000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7" name="Text Box 30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8" name="Text Box 2999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9" name="Text Box 2999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0" name="Text Box 2999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1" name="Text Box 3000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12" name="Text Box 3000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13" name="Text Box 2999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4" name="Text Box 2999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5" name="Text Box 2999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6" name="Text Box 3000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17" name="Text Box 3000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18" name="Text Box 2999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9" name="Text Box 2999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20" name="Text Box 2999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21" name="Text Box 3000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22" name="Text Box 3000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146</xdr:row>
      <xdr:rowOff>0</xdr:rowOff>
    </xdr:to>
    <xdr:sp macro="" textlink="">
      <xdr:nvSpPr>
        <xdr:cNvPr id="23" name="Text Box 2999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24" name="Text Box 2999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25" name="Text Box 2999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26" name="Text Box 300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145</xdr:row>
      <xdr:rowOff>0</xdr:rowOff>
    </xdr:from>
    <xdr:to>
      <xdr:col>1</xdr:col>
      <xdr:colOff>276225</xdr:colOff>
      <xdr:row>146</xdr:row>
      <xdr:rowOff>0</xdr:rowOff>
    </xdr:to>
    <xdr:sp macro="" textlink="">
      <xdr:nvSpPr>
        <xdr:cNvPr id="27" name="Text Box 3000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0962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146</xdr:row>
      <xdr:rowOff>0</xdr:rowOff>
    </xdr:to>
    <xdr:sp macro="" textlink="">
      <xdr:nvSpPr>
        <xdr:cNvPr id="28" name="Text Box 2999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29" name="Text Box 2999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30" name="Text Box 2999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31" name="Text Box 3000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145</xdr:row>
      <xdr:rowOff>0</xdr:rowOff>
    </xdr:from>
    <xdr:to>
      <xdr:col>1</xdr:col>
      <xdr:colOff>276225</xdr:colOff>
      <xdr:row>146</xdr:row>
      <xdr:rowOff>0</xdr:rowOff>
    </xdr:to>
    <xdr:sp macro="" textlink="">
      <xdr:nvSpPr>
        <xdr:cNvPr id="32" name="Text Box 3000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0962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146</xdr:row>
      <xdr:rowOff>0</xdr:rowOff>
    </xdr:to>
    <xdr:sp macro="" textlink="">
      <xdr:nvSpPr>
        <xdr:cNvPr id="33" name="Text Box 2999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34" name="Text Box 2999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35" name="Text Box 2999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36" name="Text Box 3000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145</xdr:row>
      <xdr:rowOff>0</xdr:rowOff>
    </xdr:from>
    <xdr:to>
      <xdr:col>1</xdr:col>
      <xdr:colOff>276225</xdr:colOff>
      <xdr:row>146</xdr:row>
      <xdr:rowOff>0</xdr:rowOff>
    </xdr:to>
    <xdr:sp macro="" textlink="">
      <xdr:nvSpPr>
        <xdr:cNvPr id="37" name="Text Box 3000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0962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146</xdr:row>
      <xdr:rowOff>0</xdr:rowOff>
    </xdr:to>
    <xdr:sp macro="" textlink="">
      <xdr:nvSpPr>
        <xdr:cNvPr id="38" name="Text Box 2999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39" name="Text Box 2999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40" name="Text Box 2999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145</xdr:row>
      <xdr:rowOff>0</xdr:rowOff>
    </xdr:from>
    <xdr:to>
      <xdr:col>1</xdr:col>
      <xdr:colOff>257175</xdr:colOff>
      <xdr:row>145</xdr:row>
      <xdr:rowOff>38100</xdr:rowOff>
    </xdr:to>
    <xdr:sp macro="" textlink="">
      <xdr:nvSpPr>
        <xdr:cNvPr id="41" name="Text Box 3000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90575" y="73313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145</xdr:row>
      <xdr:rowOff>0</xdr:rowOff>
    </xdr:from>
    <xdr:to>
      <xdr:col>1</xdr:col>
      <xdr:colOff>276225</xdr:colOff>
      <xdr:row>146</xdr:row>
      <xdr:rowOff>0</xdr:rowOff>
    </xdr:to>
    <xdr:sp macro="" textlink="">
      <xdr:nvSpPr>
        <xdr:cNvPr id="42" name="Text Box 3000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09625" y="7331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150</xdr:row>
      <xdr:rowOff>0</xdr:rowOff>
    </xdr:to>
    <xdr:sp macro="" textlink="">
      <xdr:nvSpPr>
        <xdr:cNvPr id="53" name="Text Box 2999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149</xdr:row>
      <xdr:rowOff>38100</xdr:rowOff>
    </xdr:to>
    <xdr:sp macro="" textlink="">
      <xdr:nvSpPr>
        <xdr:cNvPr id="54" name="Text Box 2999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149</xdr:row>
      <xdr:rowOff>38100</xdr:rowOff>
    </xdr:to>
    <xdr:sp macro="" textlink="">
      <xdr:nvSpPr>
        <xdr:cNvPr id="55" name="Text Box 2999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149</xdr:row>
      <xdr:rowOff>38100</xdr:rowOff>
    </xdr:to>
    <xdr:sp macro="" textlink="">
      <xdr:nvSpPr>
        <xdr:cNvPr id="56" name="Text Box 3000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149</xdr:row>
      <xdr:rowOff>0</xdr:rowOff>
    </xdr:from>
    <xdr:to>
      <xdr:col>1</xdr:col>
      <xdr:colOff>276225</xdr:colOff>
      <xdr:row>150</xdr:row>
      <xdr:rowOff>0</xdr:rowOff>
    </xdr:to>
    <xdr:sp macro="" textlink="">
      <xdr:nvSpPr>
        <xdr:cNvPr id="57" name="Text Box 3000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09625" y="75495150"/>
          <a:ext cx="762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150</xdr:row>
      <xdr:rowOff>0</xdr:rowOff>
    </xdr:to>
    <xdr:sp macro="" textlink="">
      <xdr:nvSpPr>
        <xdr:cNvPr id="58" name="Text Box 2999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149</xdr:row>
      <xdr:rowOff>38100</xdr:rowOff>
    </xdr:to>
    <xdr:sp macro="" textlink="">
      <xdr:nvSpPr>
        <xdr:cNvPr id="59" name="Text Box 2999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149</xdr:row>
      <xdr:rowOff>38100</xdr:rowOff>
    </xdr:to>
    <xdr:sp macro="" textlink="">
      <xdr:nvSpPr>
        <xdr:cNvPr id="60" name="Text Box 2999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149</xdr:row>
      <xdr:rowOff>0</xdr:rowOff>
    </xdr:from>
    <xdr:to>
      <xdr:col>1</xdr:col>
      <xdr:colOff>257175</xdr:colOff>
      <xdr:row>149</xdr:row>
      <xdr:rowOff>38100</xdr:rowOff>
    </xdr:to>
    <xdr:sp macro="" textlink="">
      <xdr:nvSpPr>
        <xdr:cNvPr id="61" name="Text Box 3000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90575" y="75495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149</xdr:row>
      <xdr:rowOff>0</xdr:rowOff>
    </xdr:from>
    <xdr:to>
      <xdr:col>1</xdr:col>
      <xdr:colOff>276225</xdr:colOff>
      <xdr:row>150</xdr:row>
      <xdr:rowOff>0</xdr:rowOff>
    </xdr:to>
    <xdr:sp macro="" textlink="">
      <xdr:nvSpPr>
        <xdr:cNvPr id="62" name="Text Box 3000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09625" y="75495150"/>
          <a:ext cx="762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153</xdr:row>
      <xdr:rowOff>0</xdr:rowOff>
    </xdr:to>
    <xdr:sp macro="" textlink="">
      <xdr:nvSpPr>
        <xdr:cNvPr id="63" name="Text Box 2999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152</xdr:row>
      <xdr:rowOff>38100</xdr:rowOff>
    </xdr:to>
    <xdr:sp macro="" textlink="">
      <xdr:nvSpPr>
        <xdr:cNvPr id="64" name="Text Box 2999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152</xdr:row>
      <xdr:rowOff>38100</xdr:rowOff>
    </xdr:to>
    <xdr:sp macro="" textlink="">
      <xdr:nvSpPr>
        <xdr:cNvPr id="65" name="Text Box 2999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152</xdr:row>
      <xdr:rowOff>38100</xdr:rowOff>
    </xdr:to>
    <xdr:sp macro="" textlink="">
      <xdr:nvSpPr>
        <xdr:cNvPr id="66" name="Text Box 3000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152</xdr:row>
      <xdr:rowOff>0</xdr:rowOff>
    </xdr:from>
    <xdr:to>
      <xdr:col>1</xdr:col>
      <xdr:colOff>276225</xdr:colOff>
      <xdr:row>153</xdr:row>
      <xdr:rowOff>0</xdr:rowOff>
    </xdr:to>
    <xdr:sp macro="" textlink="">
      <xdr:nvSpPr>
        <xdr:cNvPr id="67" name="Text Box 3000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09625" y="77685900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153</xdr:row>
      <xdr:rowOff>0</xdr:rowOff>
    </xdr:to>
    <xdr:sp macro="" textlink="">
      <xdr:nvSpPr>
        <xdr:cNvPr id="68" name="Text Box 2999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152</xdr:row>
      <xdr:rowOff>38100</xdr:rowOff>
    </xdr:to>
    <xdr:sp macro="" textlink="">
      <xdr:nvSpPr>
        <xdr:cNvPr id="69" name="Text Box 2999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152</xdr:row>
      <xdr:rowOff>38100</xdr:rowOff>
    </xdr:to>
    <xdr:sp macro="" textlink="">
      <xdr:nvSpPr>
        <xdr:cNvPr id="70" name="Text Box 2999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152</xdr:row>
      <xdr:rowOff>0</xdr:rowOff>
    </xdr:from>
    <xdr:to>
      <xdr:col>1</xdr:col>
      <xdr:colOff>257175</xdr:colOff>
      <xdr:row>152</xdr:row>
      <xdr:rowOff>38100</xdr:rowOff>
    </xdr:to>
    <xdr:sp macro="" textlink="">
      <xdr:nvSpPr>
        <xdr:cNvPr id="71" name="Text Box 3000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90575" y="77685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147</xdr:row>
      <xdr:rowOff>0</xdr:rowOff>
    </xdr:to>
    <xdr:sp macro="" textlink="">
      <xdr:nvSpPr>
        <xdr:cNvPr id="73" name="Text Box 2999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146</xdr:row>
      <xdr:rowOff>38100</xdr:rowOff>
    </xdr:to>
    <xdr:sp macro="" textlink="">
      <xdr:nvSpPr>
        <xdr:cNvPr id="74" name="Text Box 2999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146</xdr:row>
      <xdr:rowOff>38100</xdr:rowOff>
    </xdr:to>
    <xdr:sp macro="" textlink="">
      <xdr:nvSpPr>
        <xdr:cNvPr id="75" name="Text Box 2999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146</xdr:row>
      <xdr:rowOff>38100</xdr:rowOff>
    </xdr:to>
    <xdr:sp macro="" textlink="">
      <xdr:nvSpPr>
        <xdr:cNvPr id="76" name="Text Box 3000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146</xdr:row>
      <xdr:rowOff>0</xdr:rowOff>
    </xdr:from>
    <xdr:to>
      <xdr:col>1</xdr:col>
      <xdr:colOff>276225</xdr:colOff>
      <xdr:row>147</xdr:row>
      <xdr:rowOff>0</xdr:rowOff>
    </xdr:to>
    <xdr:sp macro="" textlink="">
      <xdr:nvSpPr>
        <xdr:cNvPr id="77" name="Text Box 3000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09625" y="73504425"/>
          <a:ext cx="762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147</xdr:row>
      <xdr:rowOff>0</xdr:rowOff>
    </xdr:to>
    <xdr:sp macro="" textlink="">
      <xdr:nvSpPr>
        <xdr:cNvPr id="78" name="Text Box 2999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146</xdr:row>
      <xdr:rowOff>38100</xdr:rowOff>
    </xdr:to>
    <xdr:sp macro="" textlink="">
      <xdr:nvSpPr>
        <xdr:cNvPr id="79" name="Text Box 2999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146</xdr:row>
      <xdr:rowOff>38100</xdr:rowOff>
    </xdr:to>
    <xdr:sp macro="" textlink="">
      <xdr:nvSpPr>
        <xdr:cNvPr id="80" name="Text Box 2999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146</xdr:row>
      <xdr:rowOff>0</xdr:rowOff>
    </xdr:from>
    <xdr:to>
      <xdr:col>1</xdr:col>
      <xdr:colOff>257175</xdr:colOff>
      <xdr:row>146</xdr:row>
      <xdr:rowOff>38100</xdr:rowOff>
    </xdr:to>
    <xdr:sp macro="" textlink="">
      <xdr:nvSpPr>
        <xdr:cNvPr id="81" name="Text Box 3000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90575" y="73504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146</xdr:row>
      <xdr:rowOff>0</xdr:rowOff>
    </xdr:from>
    <xdr:to>
      <xdr:col>1</xdr:col>
      <xdr:colOff>276225</xdr:colOff>
      <xdr:row>147</xdr:row>
      <xdr:rowOff>0</xdr:rowOff>
    </xdr:to>
    <xdr:sp macro="" textlink="">
      <xdr:nvSpPr>
        <xdr:cNvPr id="82" name="Text Box 3000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09625" y="73504425"/>
          <a:ext cx="762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83" name="Text Box 2999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84" name="Text Box 2999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85" name="Text Box 2999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86" name="Text Box 3000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87" name="Text Box 3000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88" name="Text Box 2999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89" name="Text Box 2999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90" name="Text Box 2999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91" name="Text Box 3000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92" name="Text Box 3000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93" name="Text Box 2999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94" name="Text Box 2999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95" name="Text Box 2999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96" name="Text Box 3000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97" name="Text Box 3000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135</xdr:row>
      <xdr:rowOff>0</xdr:rowOff>
    </xdr:to>
    <xdr:sp macro="" textlink="">
      <xdr:nvSpPr>
        <xdr:cNvPr id="98" name="Text Box 299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99" name="Text Box 299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00" name="Text Box 299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180975</xdr:colOff>
      <xdr:row>134</xdr:row>
      <xdr:rowOff>0</xdr:rowOff>
    </xdr:from>
    <xdr:to>
      <xdr:col>1</xdr:col>
      <xdr:colOff>257175</xdr:colOff>
      <xdr:row>134</xdr:row>
      <xdr:rowOff>38100</xdr:rowOff>
    </xdr:to>
    <xdr:sp macro="" textlink="">
      <xdr:nvSpPr>
        <xdr:cNvPr id="101" name="Text Box 300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790575" y="67103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200025</xdr:colOff>
      <xdr:row>134</xdr:row>
      <xdr:rowOff>0</xdr:rowOff>
    </xdr:from>
    <xdr:to>
      <xdr:col>1</xdr:col>
      <xdr:colOff>276225</xdr:colOff>
      <xdr:row>135</xdr:row>
      <xdr:rowOff>0</xdr:rowOff>
    </xdr:to>
    <xdr:sp macro="" textlink="">
      <xdr:nvSpPr>
        <xdr:cNvPr id="102" name="Text Box 300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09625" y="671036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hr-H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71438</xdr:rowOff>
    </xdr:from>
    <xdr:to>
      <xdr:col>1</xdr:col>
      <xdr:colOff>868361</xdr:colOff>
      <xdr:row>2</xdr:row>
      <xdr:rowOff>173038</xdr:rowOff>
    </xdr:to>
    <xdr:pic>
      <xdr:nvPicPr>
        <xdr:cNvPr id="2" name="Slika 61">
          <a:extLst>
            <a:ext uri="{FF2B5EF4-FFF2-40B4-BE49-F238E27FC236}">
              <a16:creationId xmlns:a16="http://schemas.microsoft.com/office/drawing/2014/main" id="{961529F0-F039-4B82-BF98-9CE4127997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71438"/>
          <a:ext cx="132318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53686</xdr:colOff>
      <xdr:row>40</xdr:row>
      <xdr:rowOff>0</xdr:rowOff>
    </xdr:from>
    <xdr:ext cx="914400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669654E9-02A4-481A-8795-242009592E72}"/>
            </a:ext>
          </a:extLst>
        </xdr:cNvPr>
        <xdr:cNvSpPr txBox="1"/>
      </xdr:nvSpPr>
      <xdr:spPr>
        <a:xfrm>
          <a:off x="7683211" y="11201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228600</xdr:colOff>
      <xdr:row>0</xdr:row>
      <xdr:rowOff>109538</xdr:rowOff>
    </xdr:from>
    <xdr:to>
      <xdr:col>1</xdr:col>
      <xdr:colOff>1047750</xdr:colOff>
      <xdr:row>2</xdr:row>
      <xdr:rowOff>114300</xdr:rowOff>
    </xdr:to>
    <xdr:pic>
      <xdr:nvPicPr>
        <xdr:cNvPr id="3" name="Slika 61">
          <a:extLst>
            <a:ext uri="{FF2B5EF4-FFF2-40B4-BE49-F238E27FC236}">
              <a16:creationId xmlns:a16="http://schemas.microsoft.com/office/drawing/2014/main" id="{9E6E8C0A-3849-4B71-81A6-D024FB30E66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9538"/>
          <a:ext cx="1162050" cy="547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IN32"/>
  <sheetViews>
    <sheetView zoomScale="90" zoomScaleNormal="90" zoomScaleSheetLayoutView="80" workbookViewId="0">
      <selection activeCell="G14" sqref="G14"/>
    </sheetView>
  </sheetViews>
  <sheetFormatPr defaultRowHeight="15" x14ac:dyDescent="0.25"/>
  <cols>
    <col min="1" max="1" width="9.140625" style="5"/>
    <col min="2" max="2" width="85.28515625" bestFit="1" customWidth="1"/>
    <col min="3" max="3" width="14" style="7" bestFit="1" customWidth="1"/>
    <col min="4" max="4" width="9.7109375" style="8" bestFit="1" customWidth="1"/>
    <col min="5" max="5" width="10.42578125" style="8" bestFit="1" customWidth="1"/>
    <col min="6" max="6" width="11.28515625" style="8" bestFit="1" customWidth="1"/>
    <col min="7" max="7" width="64.42578125" style="1" customWidth="1"/>
  </cols>
  <sheetData>
    <row r="2" spans="1:248" ht="30" customHeight="1" x14ac:dyDescent="0.25">
      <c r="A2" s="198" t="s">
        <v>0</v>
      </c>
      <c r="B2" s="198"/>
      <c r="C2" s="198"/>
      <c r="D2" s="198"/>
      <c r="E2" s="198"/>
      <c r="F2" s="198"/>
    </row>
    <row r="3" spans="1:248" x14ac:dyDescent="0.25">
      <c r="A3" s="198"/>
      <c r="B3" s="198"/>
      <c r="C3" s="198"/>
      <c r="D3" s="198"/>
      <c r="E3" s="198"/>
      <c r="F3" s="198"/>
    </row>
    <row r="5" spans="1:248" x14ac:dyDescent="0.25">
      <c r="A5" s="199" t="s">
        <v>2</v>
      </c>
      <c r="B5" s="199"/>
      <c r="C5" s="199"/>
      <c r="D5" s="199"/>
      <c r="E5" s="199"/>
      <c r="F5" s="199"/>
    </row>
    <row r="6" spans="1:248" x14ac:dyDescent="0.25">
      <c r="A6" s="199" t="s">
        <v>104</v>
      </c>
      <c r="B6" s="199"/>
      <c r="C6" s="199"/>
      <c r="D6" s="199"/>
      <c r="E6" s="199"/>
      <c r="F6" s="199"/>
    </row>
    <row r="7" spans="1:248" x14ac:dyDescent="0.25">
      <c r="A7" s="199" t="s">
        <v>105</v>
      </c>
      <c r="B7" s="199"/>
      <c r="C7" s="199"/>
      <c r="D7" s="199"/>
      <c r="E7" s="199"/>
      <c r="F7" s="199"/>
    </row>
    <row r="9" spans="1:248" x14ac:dyDescent="0.25">
      <c r="B9" s="6" t="s">
        <v>3</v>
      </c>
    </row>
    <row r="10" spans="1:248" x14ac:dyDescent="0.25">
      <c r="B10" s="9"/>
      <c r="C10" s="9"/>
    </row>
    <row r="11" spans="1:248" ht="60" x14ac:dyDescent="0.25">
      <c r="B11" s="10" t="s">
        <v>4</v>
      </c>
    </row>
    <row r="12" spans="1:248" x14ac:dyDescent="0.25">
      <c r="B12" s="10" t="s">
        <v>5</v>
      </c>
    </row>
    <row r="13" spans="1:248" x14ac:dyDescent="0.25">
      <c r="B13" s="10" t="s">
        <v>6</v>
      </c>
    </row>
    <row r="14" spans="1:248" ht="45" x14ac:dyDescent="0.25">
      <c r="B14" s="10" t="s">
        <v>7</v>
      </c>
    </row>
    <row r="15" spans="1:248" s="7" customFormat="1" ht="30" x14ac:dyDescent="0.25">
      <c r="A15" s="5"/>
      <c r="B15" s="10" t="s">
        <v>8</v>
      </c>
      <c r="D15" s="8"/>
      <c r="E15" s="8"/>
      <c r="F15" s="8"/>
      <c r="G15" s="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s="7" customFormat="1" ht="45" x14ac:dyDescent="0.25">
      <c r="A16" s="5"/>
      <c r="B16" s="11" t="s">
        <v>9</v>
      </c>
      <c r="D16" s="8"/>
      <c r="E16" s="8"/>
      <c r="F16" s="8"/>
      <c r="G16" s="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s="7" customFormat="1" ht="75" x14ac:dyDescent="0.25">
      <c r="A17" s="5"/>
      <c r="B17" s="11" t="s">
        <v>106</v>
      </c>
      <c r="D17" s="8"/>
      <c r="E17" s="8"/>
      <c r="F17" s="8"/>
      <c r="G17" s="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s="7" customFormat="1" ht="45" x14ac:dyDescent="0.25">
      <c r="A18" s="5"/>
      <c r="B18" s="10" t="s">
        <v>10</v>
      </c>
      <c r="D18" s="8"/>
      <c r="E18" s="8"/>
      <c r="F18" s="8"/>
      <c r="G18" s="1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s="7" customFormat="1" x14ac:dyDescent="0.25">
      <c r="A19" s="5"/>
      <c r="B19" s="10" t="s">
        <v>11</v>
      </c>
      <c r="D19" s="8"/>
      <c r="E19" s="8"/>
      <c r="F19" s="8"/>
      <c r="G19" s="1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s="7" customFormat="1" ht="105" x14ac:dyDescent="0.25">
      <c r="A20" s="5"/>
      <c r="B20" s="10" t="s">
        <v>12</v>
      </c>
      <c r="D20" s="8"/>
      <c r="E20" s="8"/>
      <c r="F20" s="8"/>
      <c r="G20" s="1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s="7" customFormat="1" ht="30" x14ac:dyDescent="0.25">
      <c r="A21" s="5"/>
      <c r="B21" s="10" t="s">
        <v>13</v>
      </c>
      <c r="D21" s="8"/>
      <c r="E21" s="8"/>
      <c r="F21" s="8"/>
      <c r="G21" s="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s="7" customFormat="1" ht="30" x14ac:dyDescent="0.25">
      <c r="A22" s="5"/>
      <c r="B22" s="10" t="s">
        <v>14</v>
      </c>
      <c r="D22" s="8"/>
      <c r="E22" s="8"/>
      <c r="F22" s="8"/>
      <c r="G22" s="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s="7" customFormat="1" ht="45" customHeight="1" x14ac:dyDescent="0.25">
      <c r="A23" s="5"/>
      <c r="B23" s="10" t="s">
        <v>15</v>
      </c>
      <c r="D23" s="8"/>
      <c r="E23" s="8"/>
      <c r="F23" s="8"/>
      <c r="G23" s="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s="7" customFormat="1" x14ac:dyDescent="0.25">
      <c r="A24" s="5"/>
      <c r="B24" s="10" t="s">
        <v>16</v>
      </c>
      <c r="D24" s="8"/>
      <c r="E24" s="8"/>
      <c r="F24" s="8"/>
      <c r="G24" s="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s="7" customFormat="1" ht="30" x14ac:dyDescent="0.25">
      <c r="A25" s="5"/>
      <c r="B25" s="10" t="s">
        <v>17</v>
      </c>
      <c r="D25" s="8"/>
      <c r="E25" s="8"/>
      <c r="F25" s="8"/>
      <c r="G25" s="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s="7" customFormat="1" ht="30" x14ac:dyDescent="0.25">
      <c r="A26" s="5"/>
      <c r="B26" s="10" t="s">
        <v>18</v>
      </c>
      <c r="D26" s="8"/>
      <c r="E26" s="8"/>
      <c r="F26" s="8"/>
      <c r="G26" s="1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s="7" customFormat="1" ht="30" x14ac:dyDescent="0.25">
      <c r="A27" s="5"/>
      <c r="B27" s="10" t="s">
        <v>19</v>
      </c>
      <c r="D27" s="8"/>
      <c r="E27" s="8"/>
      <c r="F27" s="8"/>
      <c r="G27" s="1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s="7" customFormat="1" ht="30" x14ac:dyDescent="0.25">
      <c r="A28" s="5"/>
      <c r="B28" s="10" t="s">
        <v>20</v>
      </c>
      <c r="D28" s="8"/>
      <c r="E28" s="8"/>
      <c r="F28" s="8"/>
      <c r="G28" s="1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s="7" customFormat="1" ht="45" x14ac:dyDescent="0.25">
      <c r="A29" s="5"/>
      <c r="B29" s="10" t="s">
        <v>21</v>
      </c>
      <c r="D29" s="8"/>
      <c r="E29" s="8"/>
      <c r="F29" s="8"/>
      <c r="G29" s="1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s="7" customFormat="1" ht="45" x14ac:dyDescent="0.25">
      <c r="A30" s="5"/>
      <c r="B30" s="10" t="s">
        <v>22</v>
      </c>
      <c r="D30" s="8"/>
      <c r="E30" s="8"/>
      <c r="F30" s="8"/>
      <c r="G30" s="1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30" x14ac:dyDescent="0.25">
      <c r="B31" s="10" t="s">
        <v>23</v>
      </c>
    </row>
    <row r="32" spans="1:248" x14ac:dyDescent="0.25">
      <c r="B32" s="9"/>
    </row>
  </sheetData>
  <mergeCells count="4">
    <mergeCell ref="A2:F3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IN171"/>
  <sheetViews>
    <sheetView topLeftCell="A67" zoomScale="80" zoomScaleNormal="80" zoomScaleSheetLayoutView="80" workbookViewId="0">
      <selection activeCell="H117" sqref="H117"/>
    </sheetView>
  </sheetViews>
  <sheetFormatPr defaultRowHeight="15" x14ac:dyDescent="0.25"/>
  <cols>
    <col min="1" max="1" width="9.140625" style="5"/>
    <col min="2" max="2" width="85.28515625" bestFit="1" customWidth="1"/>
    <col min="3" max="3" width="14" style="7" bestFit="1" customWidth="1"/>
    <col min="4" max="4" width="9.7109375" style="8" bestFit="1" customWidth="1"/>
    <col min="5" max="5" width="10.42578125" style="8" bestFit="1" customWidth="1"/>
    <col min="6" max="6" width="11.28515625" style="8" bestFit="1" customWidth="1"/>
    <col min="7" max="7" width="64.42578125" style="1" customWidth="1"/>
    <col min="8" max="8" width="18.140625" bestFit="1" customWidth="1"/>
  </cols>
  <sheetData>
    <row r="2" spans="1:248" ht="30" customHeight="1" x14ac:dyDescent="0.25">
      <c r="A2" s="198" t="s">
        <v>0</v>
      </c>
      <c r="B2" s="198"/>
      <c r="C2" s="198"/>
      <c r="D2" s="198"/>
      <c r="E2" s="198"/>
      <c r="F2" s="198"/>
    </row>
    <row r="3" spans="1:248" x14ac:dyDescent="0.25">
      <c r="A3" s="198"/>
      <c r="B3" s="198"/>
      <c r="C3" s="198"/>
      <c r="D3" s="198"/>
      <c r="E3" s="198"/>
      <c r="F3" s="198"/>
    </row>
    <row r="5" spans="1:248" x14ac:dyDescent="0.25">
      <c r="A5" s="2"/>
      <c r="B5" s="205" t="s">
        <v>1</v>
      </c>
      <c r="C5" s="205"/>
      <c r="D5" s="205"/>
      <c r="E5" s="205"/>
      <c r="F5" s="205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7" spans="1:248" x14ac:dyDescent="0.25">
      <c r="A7" s="12" t="s">
        <v>24</v>
      </c>
      <c r="B7" s="13" t="s">
        <v>86</v>
      </c>
      <c r="C7" s="14"/>
      <c r="D7" s="15"/>
      <c r="E7" s="15"/>
      <c r="F7" s="16"/>
    </row>
    <row r="9" spans="1:248" ht="135" x14ac:dyDescent="0.25">
      <c r="B9" s="17" t="s">
        <v>25</v>
      </c>
    </row>
    <row r="10" spans="1:248" ht="45" x14ac:dyDescent="0.25">
      <c r="B10" s="18" t="s">
        <v>153</v>
      </c>
    </row>
    <row r="12" spans="1:248" ht="45" x14ac:dyDescent="0.25">
      <c r="A12" s="19" t="s">
        <v>26</v>
      </c>
      <c r="B12" s="19" t="s">
        <v>27</v>
      </c>
      <c r="C12" s="20" t="s">
        <v>28</v>
      </c>
      <c r="D12" s="21" t="s">
        <v>29</v>
      </c>
      <c r="E12" s="21" t="s">
        <v>30</v>
      </c>
      <c r="F12" s="21" t="s">
        <v>31</v>
      </c>
    </row>
    <row r="13" spans="1:248" x14ac:dyDescent="0.25">
      <c r="A13" s="36"/>
      <c r="B13" s="36"/>
      <c r="C13" s="38"/>
      <c r="D13" s="39"/>
      <c r="E13" s="39"/>
      <c r="F13" s="39"/>
    </row>
    <row r="14" spans="1:248" ht="225" x14ac:dyDescent="0.25">
      <c r="A14" s="99" t="s">
        <v>32</v>
      </c>
      <c r="B14" s="98" t="s">
        <v>107</v>
      </c>
      <c r="C14" s="38"/>
      <c r="D14" s="39"/>
      <c r="E14" s="39"/>
      <c r="F14" s="39"/>
    </row>
    <row r="15" spans="1:248" ht="30" x14ac:dyDescent="0.25">
      <c r="A15" s="36"/>
      <c r="B15" s="102" t="s">
        <v>170</v>
      </c>
      <c r="C15" s="38"/>
      <c r="D15" s="39"/>
      <c r="E15" s="39"/>
      <c r="F15" s="39"/>
    </row>
    <row r="16" spans="1:248" x14ac:dyDescent="0.25">
      <c r="A16" s="36"/>
      <c r="B16" s="100" t="s">
        <v>99</v>
      </c>
    </row>
    <row r="17" spans="1:7" ht="17.25" x14ac:dyDescent="0.25">
      <c r="A17" s="36"/>
      <c r="B17" s="26"/>
      <c r="C17" s="7" t="s">
        <v>36</v>
      </c>
      <c r="D17" s="8">
        <v>38.5</v>
      </c>
      <c r="F17" s="8">
        <f>D17*E17</f>
        <v>0</v>
      </c>
      <c r="G17" s="103"/>
    </row>
    <row r="18" spans="1:7" x14ac:dyDescent="0.25">
      <c r="A18" s="36"/>
      <c r="B18" s="26"/>
    </row>
    <row r="19" spans="1:7" ht="127.5" customHeight="1" x14ac:dyDescent="0.25">
      <c r="A19" s="5" t="s">
        <v>33</v>
      </c>
      <c r="B19" s="9" t="s">
        <v>34</v>
      </c>
      <c r="C19" s="104"/>
    </row>
    <row r="20" spans="1:7" ht="17.25" x14ac:dyDescent="0.25">
      <c r="B20" s="24" t="s">
        <v>35</v>
      </c>
      <c r="C20" s="7" t="s">
        <v>36</v>
      </c>
      <c r="D20" s="23">
        <v>225.28</v>
      </c>
      <c r="F20" s="8">
        <f t="shared" ref="F20" si="0">D20*E20</f>
        <v>0</v>
      </c>
      <c r="G20" s="25"/>
    </row>
    <row r="21" spans="1:7" x14ac:dyDescent="0.25">
      <c r="B21" s="26"/>
      <c r="G21" s="25"/>
    </row>
    <row r="22" spans="1:7" ht="45" x14ac:dyDescent="0.25">
      <c r="A22" s="27" t="s">
        <v>37</v>
      </c>
      <c r="B22" s="28" t="s">
        <v>38</v>
      </c>
      <c r="G22" s="25"/>
    </row>
    <row r="23" spans="1:7" x14ac:dyDescent="0.25">
      <c r="B23" s="26"/>
      <c r="C23" s="7" t="s">
        <v>39</v>
      </c>
      <c r="D23" s="8">
        <v>1</v>
      </c>
      <c r="F23" s="8">
        <f>D23*E23</f>
        <v>0</v>
      </c>
      <c r="G23" s="25"/>
    </row>
    <row r="24" spans="1:7" ht="15.75" thickBot="1" x14ac:dyDescent="0.3">
      <c r="B24" s="26"/>
      <c r="G24" s="25"/>
    </row>
    <row r="25" spans="1:7" ht="15.75" thickBot="1" x14ac:dyDescent="0.3">
      <c r="A25" s="200" t="s">
        <v>40</v>
      </c>
      <c r="B25" s="201"/>
      <c r="C25" s="202">
        <f>SUM(F17:F23)</f>
        <v>0</v>
      </c>
      <c r="D25" s="203"/>
      <c r="E25" s="203"/>
      <c r="F25" s="204"/>
    </row>
    <row r="26" spans="1:7" ht="15.75" thickTop="1" x14ac:dyDescent="0.25"/>
    <row r="27" spans="1:7" x14ac:dyDescent="0.25">
      <c r="A27" s="12" t="s">
        <v>41</v>
      </c>
      <c r="B27" s="13" t="s">
        <v>42</v>
      </c>
      <c r="C27" s="14"/>
      <c r="D27" s="15"/>
      <c r="E27" s="15"/>
      <c r="F27" s="16"/>
    </row>
    <row r="29" spans="1:7" ht="75" x14ac:dyDescent="0.25">
      <c r="B29" s="29" t="s">
        <v>108</v>
      </c>
    </row>
    <row r="30" spans="1:7" ht="30" x14ac:dyDescent="0.25">
      <c r="B30" s="30" t="s">
        <v>44</v>
      </c>
    </row>
    <row r="31" spans="1:7" x14ac:dyDescent="0.25">
      <c r="B31" s="22"/>
    </row>
    <row r="32" spans="1:7" ht="45" x14ac:dyDescent="0.25">
      <c r="A32" s="19" t="s">
        <v>26</v>
      </c>
      <c r="B32" s="19" t="s">
        <v>27</v>
      </c>
      <c r="C32" s="20" t="s">
        <v>28</v>
      </c>
      <c r="D32" s="21" t="s">
        <v>29</v>
      </c>
      <c r="E32" s="21" t="s">
        <v>30</v>
      </c>
      <c r="F32" s="21" t="s">
        <v>31</v>
      </c>
    </row>
    <row r="33" spans="1:7" ht="92.25" x14ac:dyDescent="0.25">
      <c r="A33" s="5" t="s">
        <v>45</v>
      </c>
      <c r="B33" s="9" t="s">
        <v>158</v>
      </c>
    </row>
    <row r="34" spans="1:7" ht="17.25" x14ac:dyDescent="0.25">
      <c r="B34" s="31"/>
      <c r="C34" s="7" t="s">
        <v>36</v>
      </c>
      <c r="D34" s="8">
        <v>53.22</v>
      </c>
      <c r="F34" s="8">
        <f>D34*E34</f>
        <v>0</v>
      </c>
      <c r="G34" s="25"/>
    </row>
    <row r="35" spans="1:7" x14ac:dyDescent="0.25">
      <c r="B35" s="9"/>
      <c r="G35" s="25"/>
    </row>
    <row r="36" spans="1:7" ht="124.5" customHeight="1" x14ac:dyDescent="0.25">
      <c r="A36" s="5" t="s">
        <v>46</v>
      </c>
      <c r="B36" s="32" t="s">
        <v>173</v>
      </c>
      <c r="G36" s="25"/>
    </row>
    <row r="37" spans="1:7" ht="17.25" x14ac:dyDescent="0.25">
      <c r="B37" s="9"/>
      <c r="C37" s="7" t="s">
        <v>36</v>
      </c>
      <c r="D37" s="23">
        <v>21.6</v>
      </c>
      <c r="E37" s="23"/>
      <c r="F37" s="8">
        <f>D37*E37</f>
        <v>0</v>
      </c>
      <c r="G37" s="25"/>
    </row>
    <row r="38" spans="1:7" ht="15.75" thickBot="1" x14ac:dyDescent="0.3">
      <c r="B38" s="9"/>
      <c r="G38" s="25"/>
    </row>
    <row r="39" spans="1:7" ht="15.75" thickBot="1" x14ac:dyDescent="0.3">
      <c r="A39" s="200" t="s">
        <v>47</v>
      </c>
      <c r="B39" s="201"/>
      <c r="C39" s="202">
        <f>SUM(F34:F37)</f>
        <v>0</v>
      </c>
      <c r="D39" s="203"/>
      <c r="E39" s="203"/>
      <c r="F39" s="204"/>
    </row>
    <row r="40" spans="1:7" s="35" customFormat="1" ht="15.75" thickTop="1" x14ac:dyDescent="0.25">
      <c r="A40" s="33"/>
      <c r="B40" s="33"/>
      <c r="C40" s="34"/>
      <c r="D40" s="34"/>
      <c r="E40" s="34"/>
      <c r="F40" s="34"/>
      <c r="G40" s="25"/>
    </row>
    <row r="41" spans="1:7" x14ac:dyDescent="0.25">
      <c r="A41" s="12" t="s">
        <v>48</v>
      </c>
      <c r="B41" s="13" t="s">
        <v>49</v>
      </c>
      <c r="C41" s="14"/>
      <c r="D41" s="15"/>
      <c r="E41" s="15"/>
      <c r="F41" s="16"/>
    </row>
    <row r="43" spans="1:7" ht="90" x14ac:dyDescent="0.25">
      <c r="B43" s="29" t="s">
        <v>43</v>
      </c>
    </row>
    <row r="44" spans="1:7" ht="30" x14ac:dyDescent="0.25">
      <c r="B44" s="30" t="s">
        <v>44</v>
      </c>
    </row>
    <row r="45" spans="1:7" x14ac:dyDescent="0.25">
      <c r="B45" s="22"/>
    </row>
    <row r="46" spans="1:7" ht="45" x14ac:dyDescent="0.25">
      <c r="A46" s="19" t="s">
        <v>26</v>
      </c>
      <c r="B46" s="19" t="s">
        <v>27</v>
      </c>
      <c r="C46" s="20" t="s">
        <v>28</v>
      </c>
      <c r="D46" s="21" t="s">
        <v>29</v>
      </c>
      <c r="E46" s="21" t="s">
        <v>30</v>
      </c>
      <c r="F46" s="21" t="s">
        <v>31</v>
      </c>
    </row>
    <row r="47" spans="1:7" ht="75" x14ac:dyDescent="0.25">
      <c r="A47" s="5" t="s">
        <v>50</v>
      </c>
      <c r="B47" s="9" t="s">
        <v>156</v>
      </c>
    </row>
    <row r="48" spans="1:7" x14ac:dyDescent="0.25">
      <c r="B48" s="93" t="s">
        <v>87</v>
      </c>
      <c r="G48" s="25"/>
    </row>
    <row r="49" spans="1:7" ht="17.25" x14ac:dyDescent="0.25">
      <c r="B49" s="31" t="s">
        <v>88</v>
      </c>
      <c r="C49" s="7" t="s">
        <v>36</v>
      </c>
      <c r="D49" s="8">
        <v>53.22</v>
      </c>
      <c r="F49" s="8">
        <f>D49*E49</f>
        <v>0</v>
      </c>
      <c r="G49" s="25"/>
    </row>
    <row r="50" spans="1:7" ht="17.25" x14ac:dyDescent="0.25">
      <c r="B50" s="31" t="s">
        <v>89</v>
      </c>
      <c r="C50" s="7" t="s">
        <v>36</v>
      </c>
      <c r="D50" s="8">
        <f>D49</f>
        <v>53.22</v>
      </c>
      <c r="F50" s="8">
        <f>D50*E50</f>
        <v>0</v>
      </c>
      <c r="G50" s="25"/>
    </row>
    <row r="51" spans="1:7" ht="17.25" x14ac:dyDescent="0.25">
      <c r="B51" s="31" t="s">
        <v>90</v>
      </c>
      <c r="C51" s="7" t="s">
        <v>36</v>
      </c>
      <c r="D51" s="8">
        <f>D49</f>
        <v>53.22</v>
      </c>
      <c r="F51" s="8">
        <f>D51*E51</f>
        <v>0</v>
      </c>
      <c r="G51" s="25"/>
    </row>
    <row r="52" spans="1:7" x14ac:dyDescent="0.25">
      <c r="B52" s="31"/>
      <c r="G52" s="25"/>
    </row>
    <row r="53" spans="1:7" x14ac:dyDescent="0.25">
      <c r="B53" s="93" t="s">
        <v>91</v>
      </c>
      <c r="G53" s="25"/>
    </row>
    <row r="54" spans="1:7" ht="17.25" x14ac:dyDescent="0.25">
      <c r="B54" s="31" t="s">
        <v>88</v>
      </c>
      <c r="C54" s="7" t="s">
        <v>36</v>
      </c>
      <c r="D54" s="8">
        <v>133.97</v>
      </c>
      <c r="F54" s="8">
        <f>D54*E54</f>
        <v>0</v>
      </c>
      <c r="G54" s="25"/>
    </row>
    <row r="55" spans="1:7" ht="17.25" x14ac:dyDescent="0.25">
      <c r="B55" s="31" t="s">
        <v>92</v>
      </c>
      <c r="C55" s="7" t="s">
        <v>36</v>
      </c>
      <c r="D55" s="8">
        <f>D54</f>
        <v>133.97</v>
      </c>
      <c r="F55" s="8">
        <f>D55*E55</f>
        <v>0</v>
      </c>
      <c r="G55" s="25"/>
    </row>
    <row r="56" spans="1:7" x14ac:dyDescent="0.25">
      <c r="B56" s="31"/>
      <c r="G56" s="25"/>
    </row>
    <row r="57" spans="1:7" ht="92.25" x14ac:dyDescent="0.25">
      <c r="A57" s="5" t="s">
        <v>98</v>
      </c>
      <c r="B57" s="105" t="s">
        <v>157</v>
      </c>
      <c r="G57" s="25"/>
    </row>
    <row r="58" spans="1:7" ht="17.25" x14ac:dyDescent="0.25">
      <c r="B58" s="31" t="s">
        <v>109</v>
      </c>
      <c r="C58" s="7" t="s">
        <v>36</v>
      </c>
      <c r="D58" s="8">
        <v>58.39</v>
      </c>
      <c r="F58" s="8">
        <f>D58*E58</f>
        <v>0</v>
      </c>
      <c r="G58" s="25"/>
    </row>
    <row r="59" spans="1:7" ht="17.25" x14ac:dyDescent="0.25">
      <c r="B59" s="31" t="s">
        <v>110</v>
      </c>
      <c r="C59" s="7" t="s">
        <v>36</v>
      </c>
      <c r="D59" s="8">
        <v>58.39</v>
      </c>
      <c r="F59" s="8">
        <f>D59*E59</f>
        <v>0</v>
      </c>
      <c r="G59" s="25"/>
    </row>
    <row r="60" spans="1:7" ht="17.25" x14ac:dyDescent="0.25">
      <c r="B60" s="31" t="s">
        <v>88</v>
      </c>
      <c r="C60" s="7" t="s">
        <v>36</v>
      </c>
      <c r="D60" s="8">
        <v>58.39</v>
      </c>
      <c r="F60" s="8">
        <f>D60*E60</f>
        <v>0</v>
      </c>
      <c r="G60" s="25"/>
    </row>
    <row r="61" spans="1:7" ht="15.75" thickBot="1" x14ac:dyDescent="0.3">
      <c r="B61" s="31"/>
      <c r="G61" s="25"/>
    </row>
    <row r="62" spans="1:7" ht="15.75" thickBot="1" x14ac:dyDescent="0.3">
      <c r="A62" s="200" t="s">
        <v>51</v>
      </c>
      <c r="B62" s="201"/>
      <c r="C62" s="202">
        <f>SUM(F49:F61)</f>
        <v>0</v>
      </c>
      <c r="D62" s="203"/>
      <c r="E62" s="203"/>
      <c r="F62" s="204"/>
    </row>
    <row r="63" spans="1:7" ht="15.75" thickTop="1" x14ac:dyDescent="0.25">
      <c r="B63" s="9"/>
    </row>
    <row r="64" spans="1:7" x14ac:dyDescent="0.25">
      <c r="A64" s="12" t="s">
        <v>52</v>
      </c>
      <c r="B64" s="13" t="s">
        <v>53</v>
      </c>
      <c r="C64" s="14"/>
      <c r="D64" s="15"/>
      <c r="E64" s="15"/>
      <c r="F64" s="16"/>
    </row>
    <row r="66" spans="1:248" ht="90" x14ac:dyDescent="0.25">
      <c r="B66" s="29" t="s">
        <v>43</v>
      </c>
    </row>
    <row r="67" spans="1:248" ht="30" x14ac:dyDescent="0.25">
      <c r="B67" s="30" t="s">
        <v>44</v>
      </c>
    </row>
    <row r="69" spans="1:248" ht="45" x14ac:dyDescent="0.25">
      <c r="A69" s="19" t="s">
        <v>26</v>
      </c>
      <c r="B69" s="19" t="s">
        <v>27</v>
      </c>
      <c r="C69" s="20" t="s">
        <v>28</v>
      </c>
      <c r="D69" s="21" t="s">
        <v>29</v>
      </c>
      <c r="E69" s="21" t="s">
        <v>30</v>
      </c>
      <c r="F69" s="21" t="s">
        <v>31</v>
      </c>
    </row>
    <row r="70" spans="1:248" x14ac:dyDescent="0.25">
      <c r="A70" s="36"/>
      <c r="B70" s="37"/>
      <c r="C70" s="38"/>
      <c r="D70" s="39"/>
      <c r="E70" s="39"/>
      <c r="F70" s="39"/>
    </row>
    <row r="71" spans="1:248" ht="92.25" x14ac:dyDescent="0.25">
      <c r="A71" s="5" t="s">
        <v>54</v>
      </c>
      <c r="B71" s="9" t="s">
        <v>111</v>
      </c>
    </row>
    <row r="72" spans="1:248" ht="17.25" x14ac:dyDescent="0.25">
      <c r="B72" s="31"/>
      <c r="C72" s="7" t="s">
        <v>36</v>
      </c>
      <c r="D72" s="8">
        <v>205.91</v>
      </c>
      <c r="F72" s="8">
        <f>D72*E72</f>
        <v>0</v>
      </c>
      <c r="G72" s="25"/>
    </row>
    <row r="73" spans="1:248" ht="15.75" thickBot="1" x14ac:dyDescent="0.3">
      <c r="B73" s="9"/>
      <c r="G73" s="25"/>
    </row>
    <row r="74" spans="1:248" ht="15.75" thickBot="1" x14ac:dyDescent="0.3">
      <c r="A74" s="200" t="s">
        <v>55</v>
      </c>
      <c r="B74" s="201"/>
      <c r="C74" s="202">
        <f>SUM(F72:F72)</f>
        <v>0</v>
      </c>
      <c r="D74" s="203"/>
      <c r="E74" s="203"/>
      <c r="F74" s="204"/>
      <c r="G74" s="25"/>
    </row>
    <row r="75" spans="1:248" ht="15.75" thickTop="1" x14ac:dyDescent="0.25">
      <c r="A75" s="40"/>
      <c r="B75" s="41"/>
      <c r="C75" s="42"/>
      <c r="D75" s="43"/>
      <c r="E75" s="44"/>
      <c r="F75" s="44"/>
      <c r="G75" s="45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</row>
    <row r="76" spans="1:248" x14ac:dyDescent="0.25">
      <c r="A76" s="12" t="s">
        <v>56</v>
      </c>
      <c r="B76" s="13" t="s">
        <v>57</v>
      </c>
      <c r="C76" s="14"/>
      <c r="D76" s="15"/>
      <c r="E76" s="15"/>
      <c r="F76" s="16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</row>
    <row r="77" spans="1:248" x14ac:dyDescent="0.25"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</row>
    <row r="78" spans="1:248" ht="90" x14ac:dyDescent="0.25">
      <c r="B78" s="29" t="s">
        <v>43</v>
      </c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</row>
    <row r="79" spans="1:248" ht="30" x14ac:dyDescent="0.25">
      <c r="B79" s="30" t="s">
        <v>44</v>
      </c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</row>
    <row r="80" spans="1:248" x14ac:dyDescent="0.25"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</row>
    <row r="81" spans="1:248" ht="45" x14ac:dyDescent="0.25">
      <c r="A81" s="19" t="s">
        <v>26</v>
      </c>
      <c r="B81" s="19" t="s">
        <v>27</v>
      </c>
      <c r="C81" s="20" t="s">
        <v>28</v>
      </c>
      <c r="D81" s="21" t="s">
        <v>29</v>
      </c>
      <c r="E81" s="21" t="s">
        <v>30</v>
      </c>
      <c r="F81" s="21" t="s">
        <v>31</v>
      </c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</row>
    <row r="82" spans="1:248" ht="122.25" x14ac:dyDescent="0.25">
      <c r="A82" s="5" t="s">
        <v>58</v>
      </c>
      <c r="B82" s="47" t="s">
        <v>159</v>
      </c>
      <c r="G82" s="48">
        <v>230</v>
      </c>
      <c r="H82" s="49" t="s">
        <v>155</v>
      </c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</row>
    <row r="83" spans="1:248" ht="17.25" x14ac:dyDescent="0.25">
      <c r="A83" s="40"/>
      <c r="B83" s="31"/>
      <c r="C83" s="7" t="s">
        <v>36</v>
      </c>
      <c r="D83" s="8">
        <v>264.58999999999997</v>
      </c>
      <c r="F83" s="8">
        <f>D83*E83</f>
        <v>0</v>
      </c>
      <c r="G83" s="25"/>
      <c r="H83" s="49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</row>
    <row r="84" spans="1:248" x14ac:dyDescent="0.25">
      <c r="A84" s="40"/>
      <c r="B84" s="41"/>
      <c r="C84" s="42"/>
      <c r="D84" s="43"/>
      <c r="E84" s="44"/>
      <c r="F84" s="44"/>
      <c r="G84" s="48"/>
      <c r="H84" s="49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</row>
    <row r="85" spans="1:248" ht="138" customHeight="1" x14ac:dyDescent="0.25">
      <c r="A85" s="40" t="s">
        <v>59</v>
      </c>
      <c r="B85" s="50" t="s">
        <v>160</v>
      </c>
      <c r="C85" s="42"/>
      <c r="D85" s="43"/>
      <c r="E85" s="44"/>
      <c r="F85" s="44"/>
      <c r="G85" s="48"/>
      <c r="H85" s="49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</row>
    <row r="86" spans="1:248" ht="17.25" x14ac:dyDescent="0.25">
      <c r="A86" s="40"/>
      <c r="B86" s="51"/>
      <c r="C86" s="7" t="s">
        <v>36</v>
      </c>
      <c r="D86" s="43">
        <v>97.39</v>
      </c>
      <c r="E86" s="44"/>
      <c r="F86" s="44">
        <f>D86*E86</f>
        <v>0</v>
      </c>
      <c r="G86" s="48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</row>
    <row r="87" spans="1:248" x14ac:dyDescent="0.25">
      <c r="A87" s="40"/>
      <c r="B87" s="41"/>
      <c r="C87" s="42"/>
      <c r="D87" s="43"/>
      <c r="E87" s="44"/>
      <c r="F87" s="44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</row>
    <row r="88" spans="1:248" ht="105" x14ac:dyDescent="0.25">
      <c r="A88" s="40" t="s">
        <v>60</v>
      </c>
      <c r="B88" s="9" t="s">
        <v>161</v>
      </c>
      <c r="C88" s="42"/>
      <c r="D88" s="43"/>
      <c r="E88" s="44"/>
      <c r="F88" s="44"/>
      <c r="G88" s="45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</row>
    <row r="89" spans="1:248" x14ac:dyDescent="0.25">
      <c r="A89" s="40"/>
      <c r="B89" s="26"/>
      <c r="C89" s="40" t="s">
        <v>61</v>
      </c>
      <c r="D89" s="43">
        <v>186.55</v>
      </c>
      <c r="E89" s="44"/>
      <c r="F89" s="44">
        <f>D89*E89</f>
        <v>0</v>
      </c>
      <c r="G89" s="48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</row>
    <row r="90" spans="1:248" ht="15.75" thickBot="1" x14ac:dyDescent="0.3">
      <c r="A90" s="40"/>
      <c r="B90" s="26"/>
      <c r="C90" s="42"/>
      <c r="D90" s="43"/>
      <c r="E90" s="44"/>
      <c r="F90" s="44"/>
      <c r="G90" s="45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</row>
    <row r="91" spans="1:248" ht="15.75" thickBot="1" x14ac:dyDescent="0.3">
      <c r="A91" s="200" t="s">
        <v>62</v>
      </c>
      <c r="B91" s="201"/>
      <c r="C91" s="202">
        <f>SUM(F82:F90)</f>
        <v>0</v>
      </c>
      <c r="D91" s="203"/>
      <c r="E91" s="203"/>
      <c r="F91" s="204"/>
    </row>
    <row r="92" spans="1:248" ht="15.75" thickTop="1" x14ac:dyDescent="0.25">
      <c r="A92" s="52"/>
      <c r="B92" s="46"/>
      <c r="C92" s="53"/>
      <c r="D92" s="54"/>
      <c r="E92" s="55"/>
      <c r="F92" s="55"/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</row>
    <row r="93" spans="1:248" x14ac:dyDescent="0.25">
      <c r="A93" s="12" t="s">
        <v>63</v>
      </c>
      <c r="B93" s="13" t="s">
        <v>64</v>
      </c>
      <c r="C93" s="14"/>
      <c r="D93" s="15"/>
      <c r="E93" s="15"/>
      <c r="F93" s="16"/>
      <c r="G93" s="45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</row>
    <row r="95" spans="1:248" ht="90" x14ac:dyDescent="0.25">
      <c r="B95" s="29" t="s">
        <v>43</v>
      </c>
    </row>
    <row r="96" spans="1:248" ht="30" x14ac:dyDescent="0.25">
      <c r="B96" s="30" t="s">
        <v>44</v>
      </c>
    </row>
    <row r="97" spans="1:7" s="57" customFormat="1" x14ac:dyDescent="0.25">
      <c r="A97" s="5"/>
      <c r="B97"/>
      <c r="C97" s="7"/>
      <c r="D97" s="8"/>
      <c r="E97" s="8"/>
      <c r="F97" s="8"/>
      <c r="G97" s="56"/>
    </row>
    <row r="98" spans="1:7" s="57" customFormat="1" ht="45" x14ac:dyDescent="0.25">
      <c r="A98" s="19" t="s">
        <v>26</v>
      </c>
      <c r="B98" s="19" t="s">
        <v>27</v>
      </c>
      <c r="C98" s="20" t="s">
        <v>28</v>
      </c>
      <c r="D98" s="21" t="s">
        <v>29</v>
      </c>
      <c r="E98" s="21" t="s">
        <v>30</v>
      </c>
      <c r="F98" s="21" t="s">
        <v>31</v>
      </c>
      <c r="G98" s="56"/>
    </row>
    <row r="99" spans="1:7" s="57" customFormat="1" ht="75" x14ac:dyDescent="0.25">
      <c r="A99" s="5" t="s">
        <v>65</v>
      </c>
      <c r="B99" s="9" t="s">
        <v>93</v>
      </c>
      <c r="G99" s="56"/>
    </row>
    <row r="100" spans="1:7" s="65" customFormat="1" ht="15.75" x14ac:dyDescent="0.25">
      <c r="A100" s="58"/>
      <c r="B100" s="59" t="s">
        <v>66</v>
      </c>
      <c r="C100" s="60" t="s">
        <v>61</v>
      </c>
      <c r="D100" s="61">
        <v>13.6</v>
      </c>
      <c r="E100" s="62"/>
      <c r="F100" s="63">
        <f>E100*D100</f>
        <v>0</v>
      </c>
      <c r="G100" s="64"/>
    </row>
    <row r="101" spans="1:7" s="57" customFormat="1" ht="15.75" thickBot="1" x14ac:dyDescent="0.3">
      <c r="A101" s="66"/>
      <c r="B101" s="67"/>
      <c r="C101" s="68"/>
      <c r="D101" s="69"/>
      <c r="E101" s="55"/>
      <c r="F101" s="55"/>
      <c r="G101" s="56"/>
    </row>
    <row r="102" spans="1:7" ht="15.75" thickBot="1" x14ac:dyDescent="0.3">
      <c r="A102" s="200" t="s">
        <v>67</v>
      </c>
      <c r="B102" s="201"/>
      <c r="C102" s="202">
        <f>SUM(F100:F101)</f>
        <v>0</v>
      </c>
      <c r="D102" s="203"/>
      <c r="E102" s="203"/>
      <c r="F102" s="204"/>
    </row>
    <row r="103" spans="1:7" s="57" customFormat="1" ht="15.75" thickTop="1" x14ac:dyDescent="0.25">
      <c r="A103" s="66"/>
      <c r="B103" s="67"/>
      <c r="C103" s="70"/>
      <c r="D103" s="71"/>
      <c r="E103" s="72"/>
      <c r="F103" s="72"/>
      <c r="G103" s="56"/>
    </row>
    <row r="104" spans="1:7" s="57" customFormat="1" x14ac:dyDescent="0.25">
      <c r="A104" s="12" t="s">
        <v>68</v>
      </c>
      <c r="B104" s="13" t="s">
        <v>69</v>
      </c>
      <c r="C104" s="14"/>
      <c r="D104" s="15"/>
      <c r="E104" s="15"/>
      <c r="F104" s="16"/>
      <c r="G104" s="56"/>
    </row>
    <row r="105" spans="1:7" s="57" customFormat="1" x14ac:dyDescent="0.25">
      <c r="A105" s="5"/>
      <c r="B105"/>
      <c r="C105" s="7"/>
      <c r="D105" s="8"/>
      <c r="E105" s="8"/>
      <c r="F105" s="8"/>
      <c r="G105" s="56"/>
    </row>
    <row r="106" spans="1:7" s="57" customFormat="1" ht="90" x14ac:dyDescent="0.25">
      <c r="A106" s="5"/>
      <c r="B106" s="29" t="s">
        <v>43</v>
      </c>
      <c r="C106" s="7"/>
      <c r="D106" s="8"/>
      <c r="E106" s="8"/>
      <c r="F106" s="8"/>
      <c r="G106" s="56"/>
    </row>
    <row r="107" spans="1:7" s="57" customFormat="1" ht="30" x14ac:dyDescent="0.25">
      <c r="A107" s="5"/>
      <c r="B107" s="30" t="s">
        <v>44</v>
      </c>
      <c r="C107" s="7"/>
      <c r="D107" s="8"/>
      <c r="E107" s="8"/>
      <c r="F107" s="8"/>
      <c r="G107" s="56"/>
    </row>
    <row r="108" spans="1:7" s="57" customFormat="1" x14ac:dyDescent="0.25">
      <c r="A108" s="5"/>
      <c r="B108"/>
      <c r="C108" s="7"/>
      <c r="D108" s="8"/>
      <c r="E108" s="8"/>
      <c r="F108" s="8"/>
      <c r="G108" s="56"/>
    </row>
    <row r="109" spans="1:7" s="57" customFormat="1" ht="45" x14ac:dyDescent="0.25">
      <c r="A109" s="19" t="s">
        <v>26</v>
      </c>
      <c r="B109" s="19" t="s">
        <v>27</v>
      </c>
      <c r="C109" s="20" t="s">
        <v>28</v>
      </c>
      <c r="D109" s="21" t="s">
        <v>29</v>
      </c>
      <c r="E109" s="21" t="s">
        <v>30</v>
      </c>
      <c r="F109" s="21" t="s">
        <v>31</v>
      </c>
      <c r="G109" s="56"/>
    </row>
    <row r="110" spans="1:7" s="57" customFormat="1" ht="210" x14ac:dyDescent="0.25">
      <c r="A110" s="5" t="s">
        <v>70</v>
      </c>
      <c r="B110" s="9" t="s">
        <v>71</v>
      </c>
      <c r="G110" s="56"/>
    </row>
    <row r="111" spans="1:7" s="57" customFormat="1" x14ac:dyDescent="0.25">
      <c r="A111" s="73"/>
      <c r="B111" s="59"/>
      <c r="C111" s="60"/>
      <c r="D111" s="61"/>
      <c r="E111" s="62"/>
      <c r="F111" s="63"/>
      <c r="G111" s="56"/>
    </row>
    <row r="112" spans="1:7" s="57" customFormat="1" x14ac:dyDescent="0.25">
      <c r="A112" s="73"/>
      <c r="B112" s="74" t="s">
        <v>113</v>
      </c>
      <c r="C112" s="75" t="s">
        <v>39</v>
      </c>
      <c r="D112" s="76">
        <v>7</v>
      </c>
      <c r="E112" s="77"/>
      <c r="F112" s="78">
        <f>D112*E112</f>
        <v>0</v>
      </c>
      <c r="G112" s="56"/>
    </row>
    <row r="113" spans="1:7" s="57" customFormat="1" x14ac:dyDescent="0.25">
      <c r="A113" s="58"/>
      <c r="B113" s="74" t="s">
        <v>114</v>
      </c>
      <c r="C113" s="75" t="s">
        <v>39</v>
      </c>
      <c r="D113" s="76">
        <v>1</v>
      </c>
      <c r="E113" s="77"/>
      <c r="F113" s="78">
        <f>D113*E113</f>
        <v>0</v>
      </c>
      <c r="G113" s="56"/>
    </row>
    <row r="114" spans="1:7" s="57" customFormat="1" x14ac:dyDescent="0.25">
      <c r="A114" s="58"/>
      <c r="B114" s="74" t="s">
        <v>115</v>
      </c>
      <c r="C114" s="75" t="s">
        <v>39</v>
      </c>
      <c r="D114" s="76">
        <v>1</v>
      </c>
      <c r="E114" s="77"/>
      <c r="F114" s="78">
        <f t="shared" ref="F114:F116" si="1">D114*E114</f>
        <v>0</v>
      </c>
      <c r="G114" s="56"/>
    </row>
    <row r="115" spans="1:7" s="57" customFormat="1" x14ac:dyDescent="0.25">
      <c r="A115" s="58"/>
      <c r="B115" s="74" t="s">
        <v>116</v>
      </c>
      <c r="C115" s="75" t="s">
        <v>39</v>
      </c>
      <c r="D115" s="76">
        <v>2</v>
      </c>
      <c r="E115" s="77"/>
      <c r="F115" s="78">
        <f t="shared" si="1"/>
        <v>0</v>
      </c>
      <c r="G115" s="56"/>
    </row>
    <row r="116" spans="1:7" s="57" customFormat="1" x14ac:dyDescent="0.25">
      <c r="A116" s="58"/>
      <c r="B116" s="74" t="s">
        <v>112</v>
      </c>
      <c r="C116" s="75" t="s">
        <v>39</v>
      </c>
      <c r="D116" s="76">
        <v>1</v>
      </c>
      <c r="E116" s="77"/>
      <c r="F116" s="78">
        <f t="shared" si="1"/>
        <v>0</v>
      </c>
      <c r="G116" s="56"/>
    </row>
    <row r="117" spans="1:7" s="57" customFormat="1" x14ac:dyDescent="0.25">
      <c r="A117" s="58"/>
      <c r="B117" s="74"/>
      <c r="C117" s="75"/>
      <c r="D117" s="76"/>
      <c r="E117" s="77"/>
      <c r="F117" s="78"/>
      <c r="G117" s="56"/>
    </row>
    <row r="118" spans="1:7" s="57" customFormat="1" x14ac:dyDescent="0.25">
      <c r="A118" s="58"/>
      <c r="B118" s="74"/>
      <c r="C118" s="75"/>
      <c r="D118" s="76"/>
      <c r="E118" s="77"/>
      <c r="F118" s="78"/>
      <c r="G118" s="56"/>
    </row>
    <row r="119" spans="1:7" s="57" customFormat="1" ht="45" x14ac:dyDescent="0.25">
      <c r="A119" s="58" t="s">
        <v>72</v>
      </c>
      <c r="B119" s="94" t="s">
        <v>94</v>
      </c>
      <c r="C119" s="75"/>
      <c r="D119" s="76"/>
      <c r="E119" s="77"/>
      <c r="F119" s="78"/>
      <c r="G119" s="56"/>
    </row>
    <row r="120" spans="1:7" s="57" customFormat="1" x14ac:dyDescent="0.25">
      <c r="A120" s="58"/>
      <c r="B120" s="94"/>
      <c r="C120" s="97" t="s">
        <v>39</v>
      </c>
      <c r="D120" s="76">
        <f>SUM(D112:D116)</f>
        <v>12</v>
      </c>
      <c r="E120" s="77"/>
      <c r="F120" s="78">
        <f>D120*E120</f>
        <v>0</v>
      </c>
      <c r="G120" s="56"/>
    </row>
    <row r="121" spans="1:7" s="57" customFormat="1" x14ac:dyDescent="0.25">
      <c r="A121" s="58"/>
      <c r="B121" s="74"/>
      <c r="C121" s="75"/>
      <c r="D121" s="76"/>
      <c r="E121" s="77"/>
      <c r="F121" s="78"/>
      <c r="G121" s="56"/>
    </row>
    <row r="122" spans="1:7" s="57" customFormat="1" ht="105" x14ac:dyDescent="0.25">
      <c r="A122" s="58" t="s">
        <v>97</v>
      </c>
      <c r="B122" s="96" t="s">
        <v>100</v>
      </c>
      <c r="C122" s="97" t="s">
        <v>39</v>
      </c>
      <c r="D122" s="76">
        <v>1</v>
      </c>
      <c r="E122" s="77"/>
      <c r="F122" s="78">
        <f>D122*E122</f>
        <v>0</v>
      </c>
      <c r="G122" s="56"/>
    </row>
    <row r="123" spans="1:7" s="57" customFormat="1" ht="15.75" thickBot="1" x14ac:dyDescent="0.3">
      <c r="A123" s="58"/>
      <c r="B123" s="74"/>
      <c r="C123" s="75"/>
      <c r="D123" s="76"/>
      <c r="E123" s="77"/>
      <c r="F123" s="78"/>
      <c r="G123" s="56"/>
    </row>
    <row r="124" spans="1:7" s="57" customFormat="1" ht="15.75" thickBot="1" x14ac:dyDescent="0.3">
      <c r="A124" s="200" t="s">
        <v>73</v>
      </c>
      <c r="B124" s="201"/>
      <c r="C124" s="202">
        <f>SUM(F112:F122)</f>
        <v>0</v>
      </c>
      <c r="D124" s="203"/>
      <c r="E124" s="203"/>
      <c r="F124" s="204"/>
      <c r="G124" s="56"/>
    </row>
    <row r="125" spans="1:7" s="57" customFormat="1" ht="15.75" thickTop="1" x14ac:dyDescent="0.25">
      <c r="A125" s="58"/>
      <c r="B125" s="59"/>
      <c r="C125" s="60"/>
      <c r="D125" s="61"/>
      <c r="E125" s="62"/>
      <c r="F125" s="63"/>
      <c r="G125" s="56"/>
    </row>
    <row r="126" spans="1:7" s="57" customFormat="1" x14ac:dyDescent="0.25">
      <c r="A126" s="12" t="s">
        <v>74</v>
      </c>
      <c r="B126" s="13" t="s">
        <v>95</v>
      </c>
      <c r="C126" s="14"/>
      <c r="D126" s="15"/>
      <c r="E126" s="15"/>
      <c r="F126" s="16"/>
      <c r="G126" s="56"/>
    </row>
    <row r="127" spans="1:7" s="57" customFormat="1" x14ac:dyDescent="0.25">
      <c r="A127" s="5"/>
      <c r="B127"/>
      <c r="C127" s="7"/>
      <c r="D127" s="8"/>
      <c r="E127" s="8"/>
      <c r="F127" s="8"/>
      <c r="G127" s="56"/>
    </row>
    <row r="128" spans="1:7" s="57" customFormat="1" ht="90" x14ac:dyDescent="0.25">
      <c r="A128" s="5"/>
      <c r="B128" s="29" t="s">
        <v>43</v>
      </c>
      <c r="C128" s="7"/>
      <c r="D128" s="8"/>
      <c r="E128" s="8"/>
      <c r="F128" s="8"/>
      <c r="G128" s="56"/>
    </row>
    <row r="129" spans="1:7" s="57" customFormat="1" ht="30" x14ac:dyDescent="0.25">
      <c r="A129" s="5"/>
      <c r="B129" s="30" t="s">
        <v>44</v>
      </c>
      <c r="C129" s="7"/>
      <c r="D129" s="8"/>
      <c r="E129" s="8"/>
      <c r="F129" s="8"/>
      <c r="G129" s="56"/>
    </row>
    <row r="130" spans="1:7" s="57" customFormat="1" x14ac:dyDescent="0.25">
      <c r="A130" s="5"/>
      <c r="B130"/>
      <c r="C130" s="7"/>
      <c r="D130" s="8"/>
      <c r="E130" s="8"/>
      <c r="F130" s="8"/>
      <c r="G130" s="56"/>
    </row>
    <row r="131" spans="1:7" s="57" customFormat="1" ht="45" x14ac:dyDescent="0.25">
      <c r="A131" s="19" t="s">
        <v>26</v>
      </c>
      <c r="B131" s="19" t="s">
        <v>27</v>
      </c>
      <c r="C131" s="20" t="s">
        <v>28</v>
      </c>
      <c r="D131" s="21" t="s">
        <v>29</v>
      </c>
      <c r="E131" s="21" t="s">
        <v>30</v>
      </c>
      <c r="F131" s="21" t="s">
        <v>31</v>
      </c>
      <c r="G131" s="56"/>
    </row>
    <row r="132" spans="1:7" s="57" customFormat="1" ht="137.25" x14ac:dyDescent="0.25">
      <c r="A132" s="5" t="s">
        <v>75</v>
      </c>
      <c r="B132" s="95" t="s">
        <v>163</v>
      </c>
      <c r="G132" s="56"/>
    </row>
    <row r="133" spans="1:7" s="57" customFormat="1" ht="17.25" x14ac:dyDescent="0.25">
      <c r="A133" s="58"/>
      <c r="B133" s="74"/>
      <c r="C133" s="80" t="s">
        <v>80</v>
      </c>
      <c r="D133" s="81">
        <v>38.090000000000003</v>
      </c>
      <c r="E133" s="82"/>
      <c r="F133" s="83">
        <f>D133*E133</f>
        <v>0</v>
      </c>
      <c r="G133" s="56"/>
    </row>
    <row r="134" spans="1:7" s="57" customFormat="1" x14ac:dyDescent="0.25">
      <c r="A134" s="58"/>
      <c r="B134" s="74"/>
      <c r="C134" s="79"/>
      <c r="D134" s="76"/>
      <c r="E134" s="77"/>
      <c r="F134" s="78"/>
      <c r="G134" s="56"/>
    </row>
    <row r="135" spans="1:7" s="57" customFormat="1" ht="122.25" x14ac:dyDescent="0.25">
      <c r="A135" s="84" t="s">
        <v>76</v>
      </c>
      <c r="B135" s="85" t="s">
        <v>162</v>
      </c>
      <c r="G135" s="56"/>
    </row>
    <row r="136" spans="1:7" s="57" customFormat="1" ht="17.25" x14ac:dyDescent="0.25">
      <c r="A136" s="84"/>
      <c r="B136" s="85"/>
      <c r="C136" s="80" t="s">
        <v>80</v>
      </c>
      <c r="D136" s="81">
        <v>64.23</v>
      </c>
      <c r="E136" s="82"/>
      <c r="F136" s="83">
        <f>D136*E136</f>
        <v>0</v>
      </c>
      <c r="G136" s="56"/>
    </row>
    <row r="137" spans="1:7" s="57" customFormat="1" ht="15.75" thickBot="1" x14ac:dyDescent="0.3">
      <c r="A137" s="58"/>
      <c r="B137" s="59"/>
      <c r="C137" s="60"/>
      <c r="D137" s="61"/>
      <c r="E137" s="62"/>
      <c r="F137" s="63"/>
      <c r="G137" s="56"/>
    </row>
    <row r="138" spans="1:7" s="57" customFormat="1" ht="15.75" thickBot="1" x14ac:dyDescent="0.3">
      <c r="A138" s="200" t="s">
        <v>96</v>
      </c>
      <c r="B138" s="201"/>
      <c r="C138" s="202">
        <f>SUM(F133:F137)</f>
        <v>0</v>
      </c>
      <c r="D138" s="203"/>
      <c r="E138" s="203"/>
      <c r="F138" s="204"/>
      <c r="G138" s="56"/>
    </row>
    <row r="139" spans="1:7" s="57" customFormat="1" ht="15.75" thickTop="1" x14ac:dyDescent="0.25">
      <c r="A139" s="66"/>
      <c r="B139" s="67"/>
      <c r="C139" s="70"/>
      <c r="D139" s="71"/>
      <c r="E139" s="72"/>
      <c r="F139" s="72"/>
      <c r="G139" s="56"/>
    </row>
    <row r="140" spans="1:7" s="57" customFormat="1" x14ac:dyDescent="0.25">
      <c r="A140" s="12" t="s">
        <v>77</v>
      </c>
      <c r="B140" s="13" t="s">
        <v>78</v>
      </c>
      <c r="C140" s="14"/>
      <c r="D140" s="15"/>
      <c r="E140" s="15"/>
      <c r="F140" s="16"/>
      <c r="G140" s="56"/>
    </row>
    <row r="141" spans="1:7" s="57" customFormat="1" x14ac:dyDescent="0.25">
      <c r="A141" s="5"/>
      <c r="B141"/>
      <c r="C141" s="7"/>
      <c r="D141" s="8"/>
      <c r="E141" s="8"/>
      <c r="F141" s="8"/>
      <c r="G141" s="56"/>
    </row>
    <row r="142" spans="1:7" s="57" customFormat="1" ht="90" x14ac:dyDescent="0.25">
      <c r="A142" s="5"/>
      <c r="B142" s="29" t="s">
        <v>43</v>
      </c>
      <c r="C142" s="7"/>
      <c r="D142" s="8"/>
      <c r="E142" s="8"/>
      <c r="F142" s="8"/>
      <c r="G142" s="56"/>
    </row>
    <row r="143" spans="1:7" s="57" customFormat="1" ht="30" x14ac:dyDescent="0.25">
      <c r="A143" s="5"/>
      <c r="B143" s="30" t="s">
        <v>44</v>
      </c>
      <c r="C143" s="7"/>
      <c r="D143" s="8"/>
      <c r="E143" s="8"/>
      <c r="F143" s="8"/>
      <c r="G143" s="56"/>
    </row>
    <row r="144" spans="1:7" s="57" customFormat="1" x14ac:dyDescent="0.25">
      <c r="A144" s="5"/>
      <c r="B144"/>
      <c r="C144" s="7"/>
      <c r="D144" s="8"/>
      <c r="E144" s="8"/>
      <c r="F144" s="8"/>
      <c r="G144" s="56"/>
    </row>
    <row r="145" spans="1:7" s="57" customFormat="1" ht="45" x14ac:dyDescent="0.25">
      <c r="A145" s="19" t="s">
        <v>26</v>
      </c>
      <c r="B145" s="19" t="s">
        <v>27</v>
      </c>
      <c r="C145" s="20" t="s">
        <v>28</v>
      </c>
      <c r="D145" s="21" t="s">
        <v>29</v>
      </c>
      <c r="E145" s="21" t="s">
        <v>30</v>
      </c>
      <c r="F145" s="21" t="s">
        <v>31</v>
      </c>
      <c r="G145" s="56"/>
    </row>
    <row r="146" spans="1:7" s="57" customFormat="1" x14ac:dyDescent="0.25">
      <c r="A146" s="84"/>
      <c r="B146" s="87"/>
      <c r="C146" s="80"/>
      <c r="D146" s="82"/>
      <c r="E146" s="81"/>
      <c r="F146" s="83"/>
      <c r="G146" s="56"/>
    </row>
    <row r="147" spans="1:7" s="57" customFormat="1" ht="77.25" x14ac:dyDescent="0.25">
      <c r="A147" s="84" t="s">
        <v>79</v>
      </c>
      <c r="B147" s="86" t="s">
        <v>164</v>
      </c>
      <c r="C147" s="80"/>
      <c r="D147" s="82"/>
      <c r="E147" s="81"/>
      <c r="F147" s="83"/>
      <c r="G147" s="56"/>
    </row>
    <row r="148" spans="1:7" s="57" customFormat="1" ht="17.25" x14ac:dyDescent="0.25">
      <c r="A148" s="84"/>
      <c r="B148" s="87"/>
      <c r="C148" s="80" t="s">
        <v>80</v>
      </c>
      <c r="D148" s="43">
        <v>406.71</v>
      </c>
      <c r="E148" s="82"/>
      <c r="F148" s="83">
        <f>D148*E148</f>
        <v>0</v>
      </c>
      <c r="G148" s="56"/>
    </row>
    <row r="149" spans="1:7" s="57" customFormat="1" x14ac:dyDescent="0.25">
      <c r="A149" s="84"/>
      <c r="B149" s="87"/>
      <c r="C149" s="80"/>
      <c r="D149" s="82"/>
      <c r="E149" s="82"/>
      <c r="F149" s="83"/>
      <c r="G149" s="56"/>
    </row>
    <row r="150" spans="1:7" s="57" customFormat="1" ht="77.25" x14ac:dyDescent="0.25">
      <c r="A150" s="84" t="s">
        <v>171</v>
      </c>
      <c r="B150" s="86" t="s">
        <v>165</v>
      </c>
      <c r="C150" s="80"/>
      <c r="D150" s="82"/>
      <c r="E150" s="81"/>
      <c r="F150" s="83"/>
      <c r="G150" s="56"/>
    </row>
    <row r="151" spans="1:7" s="57" customFormat="1" ht="17.25" x14ac:dyDescent="0.25">
      <c r="A151" s="84"/>
      <c r="B151" s="87"/>
      <c r="C151" s="80" t="s">
        <v>80</v>
      </c>
      <c r="D151" s="82">
        <v>868.09</v>
      </c>
      <c r="E151" s="81"/>
      <c r="F151" s="83">
        <f>D151*E151</f>
        <v>0</v>
      </c>
      <c r="G151" s="88"/>
    </row>
    <row r="152" spans="1:7" s="57" customFormat="1" x14ac:dyDescent="0.25">
      <c r="A152" s="84"/>
      <c r="B152" s="89"/>
      <c r="C152" s="80"/>
      <c r="D152" s="82"/>
      <c r="E152" s="81"/>
      <c r="F152" s="83"/>
      <c r="G152" s="56"/>
    </row>
    <row r="153" spans="1:7" s="57" customFormat="1" ht="77.25" x14ac:dyDescent="0.25">
      <c r="A153" s="84" t="s">
        <v>172</v>
      </c>
      <c r="B153" s="86" t="s">
        <v>166</v>
      </c>
      <c r="C153" s="80"/>
      <c r="D153" s="82"/>
      <c r="E153" s="81"/>
      <c r="F153" s="83"/>
      <c r="G153" s="56"/>
    </row>
    <row r="154" spans="1:7" s="57" customFormat="1" ht="17.25" x14ac:dyDescent="0.25">
      <c r="A154" s="84"/>
      <c r="B154" s="87"/>
      <c r="C154" s="80" t="s">
        <v>80</v>
      </c>
      <c r="D154" s="82">
        <f>D151</f>
        <v>868.09</v>
      </c>
      <c r="E154" s="81"/>
      <c r="F154" s="83">
        <f>D154*E154</f>
        <v>0</v>
      </c>
      <c r="G154" s="88"/>
    </row>
    <row r="155" spans="1:7" s="57" customFormat="1" ht="15.75" thickBot="1" x14ac:dyDescent="0.3">
      <c r="A155" s="84"/>
      <c r="B155" s="87"/>
      <c r="C155" s="80"/>
      <c r="D155" s="82"/>
      <c r="E155" s="81"/>
      <c r="F155" s="83"/>
      <c r="G155" s="56"/>
    </row>
    <row r="156" spans="1:7" ht="15.75" thickBot="1" x14ac:dyDescent="0.3">
      <c r="A156" s="200" t="s">
        <v>81</v>
      </c>
      <c r="B156" s="201"/>
      <c r="C156" s="202">
        <f>SUM(F146:F155)</f>
        <v>0</v>
      </c>
      <c r="D156" s="203"/>
      <c r="E156" s="203"/>
      <c r="F156" s="204"/>
    </row>
    <row r="157" spans="1:7" ht="16.5" thickTop="1" thickBot="1" x14ac:dyDescent="0.3">
      <c r="A157" s="90"/>
      <c r="B157" s="90"/>
      <c r="C157" s="34"/>
      <c r="D157" s="34"/>
      <c r="E157" s="34"/>
      <c r="F157" s="34"/>
    </row>
    <row r="158" spans="1:7" s="57" customFormat="1" ht="15.75" thickBot="1" x14ac:dyDescent="0.3">
      <c r="A158" s="207" t="s">
        <v>82</v>
      </c>
      <c r="B158" s="208"/>
      <c r="C158" s="208"/>
      <c r="D158" s="208"/>
      <c r="E158" s="208"/>
      <c r="F158" s="209"/>
      <c r="G158" s="56"/>
    </row>
    <row r="159" spans="1:7" s="57" customFormat="1" x14ac:dyDescent="0.25">
      <c r="A159" s="66" t="s">
        <v>24</v>
      </c>
      <c r="B159" s="67" t="str">
        <f>B7</f>
        <v>PRIPREMNI RADOVI</v>
      </c>
      <c r="C159" s="210">
        <f>C25</f>
        <v>0</v>
      </c>
      <c r="D159" s="211"/>
      <c r="E159" s="211"/>
      <c r="F159" s="212"/>
      <c r="G159" s="56"/>
    </row>
    <row r="160" spans="1:7" s="57" customFormat="1" x14ac:dyDescent="0.25">
      <c r="A160" s="66" t="s">
        <v>41</v>
      </c>
      <c r="B160" s="67" t="str">
        <f>B27</f>
        <v>HIDROIZOLATERSKI RADOVI</v>
      </c>
      <c r="C160" s="213">
        <f>C39</f>
        <v>0</v>
      </c>
      <c r="D160" s="213"/>
      <c r="E160" s="213"/>
      <c r="F160" s="213"/>
      <c r="G160" s="56"/>
    </row>
    <row r="161" spans="1:7" s="57" customFormat="1" x14ac:dyDescent="0.25">
      <c r="A161" s="66" t="s">
        <v>48</v>
      </c>
      <c r="B161" s="67" t="str">
        <f>B41</f>
        <v>IZOLATERSKI RADOVI</v>
      </c>
      <c r="C161" s="206">
        <f>C62</f>
        <v>0</v>
      </c>
      <c r="D161" s="206"/>
      <c r="E161" s="206"/>
      <c r="F161" s="206"/>
      <c r="G161" s="56"/>
    </row>
    <row r="162" spans="1:7" s="57" customFormat="1" x14ac:dyDescent="0.25">
      <c r="A162" s="66" t="s">
        <v>52</v>
      </c>
      <c r="B162" s="67" t="str">
        <f>B64</f>
        <v>RADOVI NA ESTRIHU</v>
      </c>
      <c r="C162" s="206">
        <f>C74</f>
        <v>0</v>
      </c>
      <c r="D162" s="206"/>
      <c r="E162" s="206"/>
      <c r="F162" s="206"/>
      <c r="G162" s="56"/>
    </row>
    <row r="163" spans="1:7" s="57" customFormat="1" x14ac:dyDescent="0.25">
      <c r="A163" s="66" t="s">
        <v>56</v>
      </c>
      <c r="B163" s="67" t="str">
        <f>B76</f>
        <v>PODOPOLAGAČKI I KERAMIČARSKI RADOVI</v>
      </c>
      <c r="C163" s="206">
        <f>C91</f>
        <v>0</v>
      </c>
      <c r="D163" s="206"/>
      <c r="E163" s="206"/>
      <c r="F163" s="206"/>
      <c r="G163" s="56"/>
    </row>
    <row r="164" spans="1:7" s="57" customFormat="1" x14ac:dyDescent="0.25">
      <c r="A164" s="66" t="s">
        <v>63</v>
      </c>
      <c r="B164" s="67" t="str">
        <f>B93</f>
        <v>KAMENOREZAČKI RADOVI</v>
      </c>
      <c r="C164" s="206">
        <f>C102</f>
        <v>0</v>
      </c>
      <c r="D164" s="206"/>
      <c r="E164" s="206"/>
      <c r="F164" s="206"/>
      <c r="G164" s="56"/>
    </row>
    <row r="165" spans="1:7" s="57" customFormat="1" x14ac:dyDescent="0.25">
      <c r="A165" s="66" t="s">
        <v>68</v>
      </c>
      <c r="B165" s="67" t="str">
        <f>B104</f>
        <v>STOLARSKI RADOVI</v>
      </c>
      <c r="C165" s="206">
        <f>C124</f>
        <v>0</v>
      </c>
      <c r="D165" s="206"/>
      <c r="E165" s="206"/>
      <c r="F165" s="206"/>
      <c r="G165" s="56"/>
    </row>
    <row r="166" spans="1:7" s="57" customFormat="1" x14ac:dyDescent="0.25">
      <c r="A166" s="66" t="s">
        <v>74</v>
      </c>
      <c r="B166" s="67" t="str">
        <f>B126</f>
        <v>GIPSKARTONSKI RADOVI</v>
      </c>
      <c r="C166" s="206">
        <f>C138</f>
        <v>0</v>
      </c>
      <c r="D166" s="206"/>
      <c r="E166" s="206"/>
      <c r="F166" s="206"/>
      <c r="G166" s="56"/>
    </row>
    <row r="167" spans="1:7" s="57" customFormat="1" ht="15.75" thickBot="1" x14ac:dyDescent="0.3">
      <c r="A167" s="66" t="s">
        <v>77</v>
      </c>
      <c r="B167" s="67" t="str">
        <f>B140</f>
        <v>SOBOSLIKARSKI I LIČILAČKI RADOVI</v>
      </c>
      <c r="C167" s="222">
        <f>C156</f>
        <v>0</v>
      </c>
      <c r="D167" s="222"/>
      <c r="E167" s="222"/>
      <c r="F167" s="222"/>
      <c r="G167" s="56"/>
    </row>
    <row r="168" spans="1:7" s="57" customFormat="1" ht="15.75" thickBot="1" x14ac:dyDescent="0.3">
      <c r="A168" s="207" t="s">
        <v>83</v>
      </c>
      <c r="B168" s="209"/>
      <c r="C168" s="223">
        <f>SUM(C159:F167)</f>
        <v>0</v>
      </c>
      <c r="D168" s="224"/>
      <c r="E168" s="224"/>
      <c r="F168" s="225"/>
      <c r="G168" s="56"/>
    </row>
    <row r="169" spans="1:7" s="57" customFormat="1" ht="15.75" thickBot="1" x14ac:dyDescent="0.3">
      <c r="A169" s="214" t="s">
        <v>84</v>
      </c>
      <c r="B169" s="215"/>
      <c r="C169" s="216">
        <f>C168*0.25</f>
        <v>0</v>
      </c>
      <c r="D169" s="217"/>
      <c r="E169" s="217"/>
      <c r="F169" s="218"/>
      <c r="G169" s="56"/>
    </row>
    <row r="170" spans="1:7" s="57" customFormat="1" ht="15.75" thickBot="1" x14ac:dyDescent="0.3">
      <c r="A170" s="207" t="s">
        <v>85</v>
      </c>
      <c r="B170" s="209"/>
      <c r="C170" s="219">
        <f>C168+C169</f>
        <v>0</v>
      </c>
      <c r="D170" s="220"/>
      <c r="E170" s="220"/>
      <c r="F170" s="221"/>
      <c r="G170" s="56"/>
    </row>
    <row r="171" spans="1:7" s="57" customFormat="1" x14ac:dyDescent="0.25">
      <c r="A171" s="91"/>
      <c r="B171" s="91"/>
      <c r="C171" s="92"/>
      <c r="D171" s="92"/>
      <c r="E171" s="92"/>
      <c r="F171" s="92"/>
      <c r="G171" s="56"/>
    </row>
  </sheetData>
  <mergeCells count="36">
    <mergeCell ref="A169:B169"/>
    <mergeCell ref="C169:F169"/>
    <mergeCell ref="A170:B170"/>
    <mergeCell ref="C170:F170"/>
    <mergeCell ref="C164:F164"/>
    <mergeCell ref="C165:F165"/>
    <mergeCell ref="C166:F166"/>
    <mergeCell ref="C167:F167"/>
    <mergeCell ref="A168:B168"/>
    <mergeCell ref="C168:F168"/>
    <mergeCell ref="A124:B124"/>
    <mergeCell ref="C124:F124"/>
    <mergeCell ref="C163:F163"/>
    <mergeCell ref="A138:B138"/>
    <mergeCell ref="C138:F138"/>
    <mergeCell ref="A156:B156"/>
    <mergeCell ref="C156:F156"/>
    <mergeCell ref="A158:F158"/>
    <mergeCell ref="C159:F159"/>
    <mergeCell ref="C160:F160"/>
    <mergeCell ref="C161:F161"/>
    <mergeCell ref="C162:F162"/>
    <mergeCell ref="A25:B25"/>
    <mergeCell ref="C25:F25"/>
    <mergeCell ref="A2:F3"/>
    <mergeCell ref="B5:F5"/>
    <mergeCell ref="A39:B39"/>
    <mergeCell ref="C39:F39"/>
    <mergeCell ref="A102:B102"/>
    <mergeCell ref="C102:F102"/>
    <mergeCell ref="A62:B62"/>
    <mergeCell ref="C62:F62"/>
    <mergeCell ref="A74:B74"/>
    <mergeCell ref="C74:F74"/>
    <mergeCell ref="A91:B91"/>
    <mergeCell ref="C91:F9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2:IN79"/>
  <sheetViews>
    <sheetView view="pageBreakPreview" topLeftCell="A28" zoomScale="80" zoomScaleNormal="70" zoomScaleSheetLayoutView="80" workbookViewId="0">
      <selection activeCell="G41" sqref="G41"/>
    </sheetView>
  </sheetViews>
  <sheetFormatPr defaultRowHeight="15" x14ac:dyDescent="0.25"/>
  <cols>
    <col min="1" max="1" width="9.140625" style="5"/>
    <col min="2" max="2" width="85.28515625" bestFit="1" customWidth="1"/>
    <col min="3" max="3" width="14" style="7" bestFit="1" customWidth="1"/>
    <col min="4" max="4" width="9.7109375" style="8" bestFit="1" customWidth="1"/>
    <col min="5" max="5" width="10.42578125" style="8" bestFit="1" customWidth="1"/>
    <col min="6" max="6" width="11.28515625" style="8" bestFit="1" customWidth="1"/>
    <col min="7" max="7" width="64.42578125" style="1" customWidth="1"/>
  </cols>
  <sheetData>
    <row r="2" spans="1:248" ht="30" customHeight="1" x14ac:dyDescent="0.25">
      <c r="A2" s="198" t="s">
        <v>0</v>
      </c>
      <c r="B2" s="198"/>
      <c r="C2" s="198"/>
      <c r="D2" s="198"/>
      <c r="E2" s="198"/>
      <c r="F2" s="198"/>
    </row>
    <row r="3" spans="1:248" x14ac:dyDescent="0.25">
      <c r="A3" s="198"/>
      <c r="B3" s="198"/>
      <c r="C3" s="198"/>
      <c r="D3" s="198"/>
      <c r="E3" s="198"/>
      <c r="F3" s="198"/>
    </row>
    <row r="5" spans="1:248" x14ac:dyDescent="0.25">
      <c r="A5" s="2"/>
      <c r="B5" s="205" t="s">
        <v>152</v>
      </c>
      <c r="C5" s="205"/>
      <c r="D5" s="205"/>
      <c r="E5" s="205"/>
      <c r="F5" s="205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7" spans="1:248" x14ac:dyDescent="0.25">
      <c r="A7" s="12" t="s">
        <v>24</v>
      </c>
      <c r="B7" s="13" t="s">
        <v>86</v>
      </c>
      <c r="C7" s="14"/>
      <c r="D7" s="15"/>
      <c r="E7" s="15"/>
      <c r="F7" s="16"/>
    </row>
    <row r="9" spans="1:248" ht="45" x14ac:dyDescent="0.25">
      <c r="A9" s="19" t="s">
        <v>26</v>
      </c>
      <c r="B9" s="19" t="s">
        <v>27</v>
      </c>
      <c r="C9" s="20" t="s">
        <v>28</v>
      </c>
      <c r="D9" s="21" t="s">
        <v>29</v>
      </c>
      <c r="E9" s="21" t="s">
        <v>30</v>
      </c>
      <c r="F9" s="21" t="s">
        <v>31</v>
      </c>
    </row>
    <row r="10" spans="1:248" x14ac:dyDescent="0.25">
      <c r="A10" s="36"/>
      <c r="B10" s="36"/>
      <c r="C10" s="38"/>
      <c r="D10" s="39"/>
      <c r="E10" s="39"/>
      <c r="F10" s="39"/>
    </row>
    <row r="11" spans="1:248" ht="139.5" x14ac:dyDescent="0.25">
      <c r="A11" s="99" t="s">
        <v>32</v>
      </c>
      <c r="B11" s="98" t="s">
        <v>117</v>
      </c>
      <c r="C11" s="38"/>
      <c r="D11" s="39"/>
      <c r="E11" s="39"/>
      <c r="F11" s="39"/>
    </row>
    <row r="12" spans="1:248" ht="17.25" x14ac:dyDescent="0.25">
      <c r="A12" s="36"/>
      <c r="B12" s="26"/>
      <c r="C12" s="7" t="s">
        <v>36</v>
      </c>
      <c r="D12" s="8">
        <v>1.89</v>
      </c>
      <c r="F12" s="8">
        <f>D12*E12</f>
        <v>0</v>
      </c>
    </row>
    <row r="13" spans="1:248" ht="15.75" thickBot="1" x14ac:dyDescent="0.3">
      <c r="A13" s="36"/>
      <c r="B13" s="26"/>
    </row>
    <row r="14" spans="1:248" ht="15.75" thickBot="1" x14ac:dyDescent="0.3">
      <c r="A14" s="200" t="s">
        <v>101</v>
      </c>
      <c r="B14" s="201"/>
      <c r="C14" s="202">
        <f>F12</f>
        <v>0</v>
      </c>
      <c r="D14" s="203"/>
      <c r="E14" s="203"/>
      <c r="F14" s="204"/>
    </row>
    <row r="15" spans="1:248" ht="15.75" thickTop="1" x14ac:dyDescent="0.25"/>
    <row r="16" spans="1:248" x14ac:dyDescent="0.25">
      <c r="A16" s="12" t="s">
        <v>41</v>
      </c>
      <c r="B16" s="13" t="s">
        <v>102</v>
      </c>
      <c r="C16" s="14"/>
      <c r="D16" s="15"/>
      <c r="E16" s="15"/>
      <c r="F16" s="16"/>
    </row>
    <row r="18" spans="1:7" ht="45" x14ac:dyDescent="0.25">
      <c r="A18" s="19" t="s">
        <v>26</v>
      </c>
      <c r="B18" s="19" t="s">
        <v>27</v>
      </c>
      <c r="C18" s="20" t="s">
        <v>28</v>
      </c>
      <c r="D18" s="21" t="s">
        <v>29</v>
      </c>
      <c r="E18" s="21" t="s">
        <v>30</v>
      </c>
      <c r="F18" s="21" t="s">
        <v>31</v>
      </c>
    </row>
    <row r="19" spans="1:7" ht="60" x14ac:dyDescent="0.25">
      <c r="A19" s="5" t="s">
        <v>45</v>
      </c>
      <c r="B19" s="9" t="s">
        <v>132</v>
      </c>
    </row>
    <row r="20" spans="1:7" x14ac:dyDescent="0.25">
      <c r="B20" s="31" t="s">
        <v>127</v>
      </c>
      <c r="C20" s="7" t="s">
        <v>61</v>
      </c>
      <c r="D20" s="8">
        <v>51.28</v>
      </c>
      <c r="F20" s="8">
        <f>D20*E20</f>
        <v>0</v>
      </c>
      <c r="G20" s="25"/>
    </row>
    <row r="21" spans="1:7" ht="17.25" x14ac:dyDescent="0.25">
      <c r="B21" s="31" t="s">
        <v>128</v>
      </c>
      <c r="C21" s="7" t="s">
        <v>118</v>
      </c>
      <c r="D21" s="8">
        <v>86.66</v>
      </c>
      <c r="F21" s="8">
        <f t="shared" ref="F21:F24" si="0">D21*E21</f>
        <v>0</v>
      </c>
      <c r="G21" s="25"/>
    </row>
    <row r="22" spans="1:7" ht="17.25" x14ac:dyDescent="0.25">
      <c r="B22" s="31" t="s">
        <v>131</v>
      </c>
      <c r="C22" s="7" t="s">
        <v>36</v>
      </c>
      <c r="D22" s="8">
        <v>66.66</v>
      </c>
      <c r="F22" s="8">
        <f t="shared" si="0"/>
        <v>0</v>
      </c>
      <c r="G22" s="25"/>
    </row>
    <row r="23" spans="1:7" ht="30" x14ac:dyDescent="0.25">
      <c r="B23" s="31" t="s">
        <v>130</v>
      </c>
      <c r="C23" s="7" t="s">
        <v>118</v>
      </c>
      <c r="D23" s="8">
        <v>19</v>
      </c>
      <c r="F23" s="8">
        <f t="shared" si="0"/>
        <v>0</v>
      </c>
      <c r="G23" s="25"/>
    </row>
    <row r="24" spans="1:7" ht="30" x14ac:dyDescent="0.25">
      <c r="B24" s="31" t="s">
        <v>129</v>
      </c>
      <c r="C24" s="7" t="s">
        <v>118</v>
      </c>
      <c r="D24" s="8">
        <f>D21</f>
        <v>86.66</v>
      </c>
      <c r="F24" s="8">
        <f t="shared" si="0"/>
        <v>0</v>
      </c>
      <c r="G24" s="25"/>
    </row>
    <row r="25" spans="1:7" ht="15.75" thickBot="1" x14ac:dyDescent="0.3">
      <c r="B25" s="31"/>
      <c r="G25" s="25"/>
    </row>
    <row r="26" spans="1:7" ht="15.75" thickBot="1" x14ac:dyDescent="0.3">
      <c r="A26" s="200" t="s">
        <v>119</v>
      </c>
      <c r="B26" s="201"/>
      <c r="C26" s="202">
        <f>SUM(F20:F25)</f>
        <v>0</v>
      </c>
      <c r="D26" s="203"/>
      <c r="E26" s="203"/>
      <c r="F26" s="204"/>
    </row>
    <row r="27" spans="1:7" s="35" customFormat="1" ht="15.75" thickTop="1" x14ac:dyDescent="0.25">
      <c r="A27" s="33"/>
      <c r="B27" s="33"/>
      <c r="C27" s="34"/>
      <c r="D27" s="34"/>
      <c r="E27" s="34"/>
      <c r="F27" s="34"/>
      <c r="G27" s="25"/>
    </row>
    <row r="28" spans="1:7" x14ac:dyDescent="0.25">
      <c r="A28" s="12" t="s">
        <v>48</v>
      </c>
      <c r="B28" s="13" t="s">
        <v>103</v>
      </c>
      <c r="C28" s="14"/>
      <c r="D28" s="15"/>
      <c r="E28" s="15"/>
      <c r="F28" s="16"/>
    </row>
    <row r="30" spans="1:7" ht="90" x14ac:dyDescent="0.25">
      <c r="B30" s="29" t="s">
        <v>43</v>
      </c>
    </row>
    <row r="31" spans="1:7" ht="30" x14ac:dyDescent="0.25">
      <c r="B31" s="30" t="s">
        <v>44</v>
      </c>
    </row>
    <row r="32" spans="1:7" x14ac:dyDescent="0.25">
      <c r="B32" s="22"/>
    </row>
    <row r="33" spans="1:7" ht="45" x14ac:dyDescent="0.25">
      <c r="A33" s="19" t="s">
        <v>26</v>
      </c>
      <c r="B33" s="19" t="s">
        <v>27</v>
      </c>
      <c r="C33" s="20" t="s">
        <v>28</v>
      </c>
      <c r="D33" s="21" t="s">
        <v>29</v>
      </c>
      <c r="E33" s="21" t="s">
        <v>30</v>
      </c>
      <c r="F33" s="21" t="s">
        <v>31</v>
      </c>
    </row>
    <row r="34" spans="1:7" ht="150" x14ac:dyDescent="0.25">
      <c r="A34" s="5" t="s">
        <v>50</v>
      </c>
      <c r="B34" s="101" t="s">
        <v>120</v>
      </c>
    </row>
    <row r="35" spans="1:7" x14ac:dyDescent="0.25">
      <c r="B35" s="106" t="s">
        <v>121</v>
      </c>
      <c r="C35" s="7" t="s">
        <v>61</v>
      </c>
      <c r="D35" s="8">
        <v>29</v>
      </c>
      <c r="F35" s="8">
        <f>E35*D35</f>
        <v>0</v>
      </c>
      <c r="G35" s="25"/>
    </row>
    <row r="36" spans="1:7" x14ac:dyDescent="0.25">
      <c r="B36" s="106"/>
      <c r="G36" s="25"/>
    </row>
    <row r="37" spans="1:7" ht="45" x14ac:dyDescent="0.25">
      <c r="A37" s="5" t="s">
        <v>98</v>
      </c>
      <c r="B37" s="107" t="s">
        <v>133</v>
      </c>
      <c r="G37" s="25"/>
    </row>
    <row r="38" spans="1:7" x14ac:dyDescent="0.25">
      <c r="B38" s="106"/>
      <c r="C38" s="7" t="s">
        <v>61</v>
      </c>
      <c r="D38" s="8">
        <f>D35</f>
        <v>29</v>
      </c>
      <c r="F38" s="8">
        <f>D38*E38</f>
        <v>0</v>
      </c>
      <c r="G38" s="25"/>
    </row>
    <row r="39" spans="1:7" ht="18" customHeight="1" x14ac:dyDescent="0.25">
      <c r="B39" s="106"/>
      <c r="G39" s="25"/>
    </row>
    <row r="40" spans="1:7" ht="75" x14ac:dyDescent="0.25">
      <c r="A40" s="5" t="s">
        <v>124</v>
      </c>
      <c r="B40" s="93" t="s">
        <v>122</v>
      </c>
      <c r="G40" s="25"/>
    </row>
    <row r="41" spans="1:7" x14ac:dyDescent="0.25">
      <c r="B41" s="31" t="s">
        <v>123</v>
      </c>
      <c r="C41" s="7" t="s">
        <v>61</v>
      </c>
      <c r="D41" s="8">
        <v>51.28</v>
      </c>
      <c r="F41" s="8">
        <f>D41*E41</f>
        <v>0</v>
      </c>
      <c r="G41" s="25"/>
    </row>
    <row r="42" spans="1:7" x14ac:dyDescent="0.25">
      <c r="B42" s="31"/>
      <c r="G42" s="25"/>
    </row>
    <row r="43" spans="1:7" ht="60" x14ac:dyDescent="0.25">
      <c r="A43" s="5" t="s">
        <v>125</v>
      </c>
      <c r="B43" s="93" t="s">
        <v>126</v>
      </c>
      <c r="G43" s="25"/>
    </row>
    <row r="44" spans="1:7" x14ac:dyDescent="0.25">
      <c r="B44" s="31"/>
      <c r="C44" s="7" t="s">
        <v>61</v>
      </c>
      <c r="D44" s="8">
        <f>D41</f>
        <v>51.28</v>
      </c>
      <c r="F44" s="8">
        <f>D44*E44</f>
        <v>0</v>
      </c>
      <c r="G44" s="25"/>
    </row>
    <row r="45" spans="1:7" ht="15.75" thickBot="1" x14ac:dyDescent="0.3">
      <c r="B45" s="31"/>
      <c r="G45" s="25"/>
    </row>
    <row r="46" spans="1:7" ht="15.75" thickBot="1" x14ac:dyDescent="0.3">
      <c r="A46" s="200" t="s">
        <v>148</v>
      </c>
      <c r="B46" s="201"/>
      <c r="C46" s="202">
        <f>SUM(F35:F44)</f>
        <v>0</v>
      </c>
      <c r="D46" s="203"/>
      <c r="E46" s="203"/>
      <c r="F46" s="204"/>
    </row>
    <row r="47" spans="1:7" ht="15.75" thickTop="1" x14ac:dyDescent="0.25">
      <c r="B47" s="9"/>
    </row>
    <row r="48" spans="1:7" x14ac:dyDescent="0.25">
      <c r="A48" s="12" t="s">
        <v>52</v>
      </c>
      <c r="B48" s="13" t="s">
        <v>135</v>
      </c>
      <c r="C48" s="14"/>
      <c r="D48" s="15"/>
      <c r="E48" s="15"/>
      <c r="F48" s="16"/>
    </row>
    <row r="50" spans="1:7" ht="45" x14ac:dyDescent="0.25">
      <c r="A50" s="19" t="s">
        <v>26</v>
      </c>
      <c r="B50" s="19" t="s">
        <v>27</v>
      </c>
      <c r="C50" s="20" t="s">
        <v>28</v>
      </c>
      <c r="D50" s="21" t="s">
        <v>29</v>
      </c>
      <c r="E50" s="21" t="s">
        <v>30</v>
      </c>
      <c r="F50" s="21" t="s">
        <v>31</v>
      </c>
    </row>
    <row r="51" spans="1:7" x14ac:dyDescent="0.25">
      <c r="A51" s="36"/>
      <c r="B51" s="37"/>
      <c r="C51" s="38"/>
      <c r="D51" s="39"/>
      <c r="E51" s="39"/>
      <c r="F51" s="39"/>
    </row>
    <row r="52" spans="1:7" ht="60" x14ac:dyDescent="0.25">
      <c r="A52" s="5" t="s">
        <v>54</v>
      </c>
      <c r="B52" s="9" t="s">
        <v>168</v>
      </c>
    </row>
    <row r="53" spans="1:7" x14ac:dyDescent="0.25">
      <c r="B53" s="31"/>
      <c r="C53" s="7" t="s">
        <v>39</v>
      </c>
      <c r="D53" s="8">
        <v>2</v>
      </c>
      <c r="F53" s="8">
        <f>D53*E53</f>
        <v>0</v>
      </c>
      <c r="G53" s="25"/>
    </row>
    <row r="54" spans="1:7" x14ac:dyDescent="0.25">
      <c r="B54" s="31"/>
      <c r="G54" s="25"/>
    </row>
    <row r="55" spans="1:7" ht="60" x14ac:dyDescent="0.25">
      <c r="A55" s="5" t="s">
        <v>136</v>
      </c>
      <c r="B55" s="31" t="s">
        <v>137</v>
      </c>
      <c r="G55" s="25"/>
    </row>
    <row r="56" spans="1:7" x14ac:dyDescent="0.25">
      <c r="B56" s="31" t="s">
        <v>138</v>
      </c>
      <c r="C56" s="7" t="s">
        <v>39</v>
      </c>
      <c r="D56" s="8">
        <v>2</v>
      </c>
      <c r="F56" s="8">
        <f>D56*E56</f>
        <v>0</v>
      </c>
      <c r="G56" s="25"/>
    </row>
    <row r="57" spans="1:7" x14ac:dyDescent="0.25">
      <c r="B57" s="31" t="s">
        <v>139</v>
      </c>
      <c r="C57" s="7" t="s">
        <v>39</v>
      </c>
      <c r="D57" s="8">
        <v>2</v>
      </c>
      <c r="F57" s="8">
        <f>D57*E57</f>
        <v>0</v>
      </c>
      <c r="G57" s="25"/>
    </row>
    <row r="58" spans="1:7" x14ac:dyDescent="0.25">
      <c r="B58" s="31"/>
      <c r="G58" s="25"/>
    </row>
    <row r="59" spans="1:7" ht="78" customHeight="1" x14ac:dyDescent="0.25">
      <c r="A59" s="5" t="s">
        <v>140</v>
      </c>
      <c r="B59" s="31" t="s">
        <v>154</v>
      </c>
      <c r="G59" s="25"/>
    </row>
    <row r="60" spans="1:7" x14ac:dyDescent="0.25">
      <c r="B60" s="31"/>
      <c r="C60" s="7" t="s">
        <v>39</v>
      </c>
      <c r="D60" s="8">
        <v>1</v>
      </c>
      <c r="F60" s="8">
        <f>D60*E60</f>
        <v>0</v>
      </c>
      <c r="G60" s="25"/>
    </row>
    <row r="61" spans="1:7" x14ac:dyDescent="0.25">
      <c r="B61" s="31"/>
      <c r="G61" s="25"/>
    </row>
    <row r="62" spans="1:7" ht="30" x14ac:dyDescent="0.25">
      <c r="A62" s="5" t="s">
        <v>146</v>
      </c>
      <c r="B62" s="31" t="s">
        <v>147</v>
      </c>
      <c r="G62" s="25"/>
    </row>
    <row r="63" spans="1:7" x14ac:dyDescent="0.25">
      <c r="B63" s="108" t="s">
        <v>141</v>
      </c>
      <c r="C63" s="40" t="s">
        <v>39</v>
      </c>
      <c r="D63" s="109">
        <v>2</v>
      </c>
      <c r="E63" s="44"/>
      <c r="F63" s="44">
        <f>D63*E63</f>
        <v>0</v>
      </c>
      <c r="G63" s="25"/>
    </row>
    <row r="64" spans="1:7" x14ac:dyDescent="0.25">
      <c r="B64" s="108" t="s">
        <v>142</v>
      </c>
      <c r="C64" s="40" t="s">
        <v>39</v>
      </c>
      <c r="D64" s="109">
        <v>2</v>
      </c>
      <c r="E64" s="44"/>
      <c r="F64" s="44">
        <f t="shared" ref="F64:F67" si="1">D64*E64</f>
        <v>0</v>
      </c>
      <c r="G64" s="25"/>
    </row>
    <row r="65" spans="1:248" x14ac:dyDescent="0.25">
      <c r="B65" s="108" t="s">
        <v>143</v>
      </c>
      <c r="C65" s="40" t="s">
        <v>39</v>
      </c>
      <c r="D65" s="109">
        <v>2</v>
      </c>
      <c r="E65" s="44"/>
      <c r="F65" s="44">
        <f t="shared" si="1"/>
        <v>0</v>
      </c>
      <c r="G65" s="25"/>
    </row>
    <row r="66" spans="1:248" x14ac:dyDescent="0.25">
      <c r="B66" s="108" t="s">
        <v>144</v>
      </c>
      <c r="C66" s="40" t="s">
        <v>39</v>
      </c>
      <c r="D66" s="109">
        <v>2</v>
      </c>
      <c r="E66" s="44"/>
      <c r="F66" s="44">
        <f t="shared" si="1"/>
        <v>0</v>
      </c>
      <c r="G66" s="25"/>
    </row>
    <row r="67" spans="1:248" x14ac:dyDescent="0.25">
      <c r="B67" s="108" t="s">
        <v>145</v>
      </c>
      <c r="C67" s="40" t="s">
        <v>39</v>
      </c>
      <c r="D67" s="109">
        <v>2</v>
      </c>
      <c r="E67" s="44"/>
      <c r="F67" s="44">
        <f t="shared" si="1"/>
        <v>0</v>
      </c>
      <c r="G67" s="25"/>
    </row>
    <row r="68" spans="1:248" ht="15.75" thickBot="1" x14ac:dyDescent="0.3">
      <c r="B68" s="31"/>
      <c r="G68" s="25"/>
    </row>
    <row r="69" spans="1:248" ht="15.75" thickBot="1" x14ac:dyDescent="0.3">
      <c r="A69" s="200" t="s">
        <v>134</v>
      </c>
      <c r="B69" s="201"/>
      <c r="C69" s="202">
        <f>SUM(F53:F67)</f>
        <v>0</v>
      </c>
      <c r="D69" s="203"/>
      <c r="E69" s="203"/>
      <c r="F69" s="204"/>
      <c r="G69" s="25"/>
    </row>
    <row r="70" spans="1:248" ht="16.5" thickTop="1" thickBot="1" x14ac:dyDescent="0.3">
      <c r="A70" s="40"/>
      <c r="B70" s="41"/>
      <c r="C70" s="42"/>
      <c r="D70" s="43"/>
      <c r="E70" s="44"/>
      <c r="F70" s="44"/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</row>
    <row r="71" spans="1:248" s="57" customFormat="1" ht="15.75" thickBot="1" x14ac:dyDescent="0.3">
      <c r="A71" s="207" t="s">
        <v>167</v>
      </c>
      <c r="B71" s="208"/>
      <c r="C71" s="208"/>
      <c r="D71" s="208"/>
      <c r="E71" s="208"/>
      <c r="F71" s="209"/>
      <c r="G71" s="56"/>
    </row>
    <row r="72" spans="1:248" s="57" customFormat="1" x14ac:dyDescent="0.25">
      <c r="A72" s="66" t="s">
        <v>24</v>
      </c>
      <c r="B72" s="67" t="str">
        <f>B7</f>
        <v>PRIPREMNI RADOVI</v>
      </c>
      <c r="C72" s="210">
        <f>C14</f>
        <v>0</v>
      </c>
      <c r="D72" s="211"/>
      <c r="E72" s="211"/>
      <c r="F72" s="212"/>
      <c r="G72" s="56"/>
    </row>
    <row r="73" spans="1:248" s="57" customFormat="1" x14ac:dyDescent="0.25">
      <c r="A73" s="66" t="s">
        <v>41</v>
      </c>
      <c r="B73" s="67" t="str">
        <f>B16</f>
        <v>ZEMLJANI RADOVI</v>
      </c>
      <c r="C73" s="213">
        <f>C26</f>
        <v>0</v>
      </c>
      <c r="D73" s="213"/>
      <c r="E73" s="213"/>
      <c r="F73" s="213"/>
      <c r="G73" s="56"/>
    </row>
    <row r="74" spans="1:248" s="57" customFormat="1" x14ac:dyDescent="0.25">
      <c r="A74" s="66" t="s">
        <v>48</v>
      </c>
      <c r="B74" s="67" t="str">
        <f>B28</f>
        <v>MONTAŽNI RADOVI</v>
      </c>
      <c r="C74" s="206">
        <f>C46</f>
        <v>0</v>
      </c>
      <c r="D74" s="206"/>
      <c r="E74" s="206"/>
      <c r="F74" s="206"/>
      <c r="G74" s="56"/>
    </row>
    <row r="75" spans="1:248" s="57" customFormat="1" ht="15.75" thickBot="1" x14ac:dyDescent="0.3">
      <c r="A75" s="66" t="s">
        <v>52</v>
      </c>
      <c r="B75" s="67" t="str">
        <f>B48</f>
        <v>SANITARNI UREĐAJI, PRIBOR I ARMATURE</v>
      </c>
      <c r="C75" s="206">
        <f>C69</f>
        <v>0</v>
      </c>
      <c r="D75" s="206"/>
      <c r="E75" s="206"/>
      <c r="F75" s="206"/>
      <c r="G75" s="56"/>
    </row>
    <row r="76" spans="1:248" s="57" customFormat="1" ht="15.75" thickBot="1" x14ac:dyDescent="0.3">
      <c r="A76" s="207" t="s">
        <v>83</v>
      </c>
      <c r="B76" s="209"/>
      <c r="C76" s="223">
        <f>SUM(C72:F75)</f>
        <v>0</v>
      </c>
      <c r="D76" s="224"/>
      <c r="E76" s="224"/>
      <c r="F76" s="225"/>
      <c r="G76" s="56"/>
    </row>
    <row r="77" spans="1:248" s="57" customFormat="1" ht="15.75" thickBot="1" x14ac:dyDescent="0.3">
      <c r="A77" s="214" t="s">
        <v>84</v>
      </c>
      <c r="B77" s="215"/>
      <c r="C77" s="216">
        <f>C76*0.25</f>
        <v>0</v>
      </c>
      <c r="D77" s="217"/>
      <c r="E77" s="217"/>
      <c r="F77" s="218"/>
      <c r="G77" s="56"/>
    </row>
    <row r="78" spans="1:248" s="57" customFormat="1" ht="15.75" thickBot="1" x14ac:dyDescent="0.3">
      <c r="A78" s="207" t="s">
        <v>85</v>
      </c>
      <c r="B78" s="209"/>
      <c r="C78" s="219">
        <f>C76+C77</f>
        <v>0</v>
      </c>
      <c r="D78" s="220"/>
      <c r="E78" s="220"/>
      <c r="F78" s="221"/>
      <c r="G78" s="56"/>
    </row>
    <row r="79" spans="1:248" s="57" customFormat="1" x14ac:dyDescent="0.25">
      <c r="A79" s="91"/>
      <c r="B79" s="91"/>
      <c r="C79" s="92"/>
      <c r="D79" s="92"/>
      <c r="E79" s="92"/>
      <c r="F79" s="92"/>
      <c r="G79" s="56"/>
    </row>
  </sheetData>
  <mergeCells count="21">
    <mergeCell ref="A14:B14"/>
    <mergeCell ref="C14:F14"/>
    <mergeCell ref="A2:F3"/>
    <mergeCell ref="B5:F5"/>
    <mergeCell ref="A26:B26"/>
    <mergeCell ref="C26:F26"/>
    <mergeCell ref="A46:B46"/>
    <mergeCell ref="C46:F46"/>
    <mergeCell ref="A69:B69"/>
    <mergeCell ref="C69:F69"/>
    <mergeCell ref="C74:F74"/>
    <mergeCell ref="A71:F71"/>
    <mergeCell ref="C72:F72"/>
    <mergeCell ref="C73:F73"/>
    <mergeCell ref="A78:B78"/>
    <mergeCell ref="C78:F78"/>
    <mergeCell ref="C75:F75"/>
    <mergeCell ref="A76:B76"/>
    <mergeCell ref="C76:F76"/>
    <mergeCell ref="A77:B77"/>
    <mergeCell ref="C77:F7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DC94F-2DCB-41F7-9DC1-64BFF2EDEEE2}">
  <sheetPr codeName="List1">
    <tabColor theme="4" tint="0.39997558519241921"/>
  </sheetPr>
  <dimension ref="A1:O100"/>
  <sheetViews>
    <sheetView showZeros="0" view="pageBreakPreview" topLeftCell="A10" zoomScaleNormal="100" zoomScaleSheetLayoutView="100" workbookViewId="0">
      <selection activeCell="F15" sqref="F15"/>
    </sheetView>
  </sheetViews>
  <sheetFormatPr defaultRowHeight="12.75" x14ac:dyDescent="0.2"/>
  <cols>
    <col min="1" max="1" width="5.140625" style="165" customWidth="1"/>
    <col min="2" max="2" width="56.7109375" style="160" customWidth="1"/>
    <col min="3" max="3" width="8.28515625" style="161" bestFit="1" customWidth="1"/>
    <col min="4" max="4" width="8.28515625" style="162" bestFit="1" customWidth="1"/>
    <col min="5" max="5" width="11.7109375" style="163" bestFit="1" customWidth="1"/>
    <col min="6" max="6" width="12.42578125" style="164" bestFit="1" customWidth="1"/>
    <col min="7" max="7" width="11.85546875" style="120" customWidth="1"/>
    <col min="8" max="8" width="9.85546875" style="120" customWidth="1"/>
    <col min="9" max="256" width="9.140625" style="120"/>
    <col min="257" max="257" width="5.140625" style="120" customWidth="1"/>
    <col min="258" max="258" width="56.7109375" style="120" customWidth="1"/>
    <col min="259" max="260" width="8.28515625" style="120" bestFit="1" customWidth="1"/>
    <col min="261" max="261" width="11.7109375" style="120" bestFit="1" customWidth="1"/>
    <col min="262" max="262" width="12.42578125" style="120" bestFit="1" customWidth="1"/>
    <col min="263" max="263" width="11.85546875" style="120" customWidth="1"/>
    <col min="264" max="264" width="9.85546875" style="120" customWidth="1"/>
    <col min="265" max="512" width="9.140625" style="120"/>
    <col min="513" max="513" width="5.140625" style="120" customWidth="1"/>
    <col min="514" max="514" width="56.7109375" style="120" customWidth="1"/>
    <col min="515" max="516" width="8.28515625" style="120" bestFit="1" customWidth="1"/>
    <col min="517" max="517" width="11.7109375" style="120" bestFit="1" customWidth="1"/>
    <col min="518" max="518" width="12.42578125" style="120" bestFit="1" customWidth="1"/>
    <col min="519" max="519" width="11.85546875" style="120" customWidth="1"/>
    <col min="520" max="520" width="9.85546875" style="120" customWidth="1"/>
    <col min="521" max="768" width="9.140625" style="120"/>
    <col min="769" max="769" width="5.140625" style="120" customWidth="1"/>
    <col min="770" max="770" width="56.7109375" style="120" customWidth="1"/>
    <col min="771" max="772" width="8.28515625" style="120" bestFit="1" customWidth="1"/>
    <col min="773" max="773" width="11.7109375" style="120" bestFit="1" customWidth="1"/>
    <col min="774" max="774" width="12.42578125" style="120" bestFit="1" customWidth="1"/>
    <col min="775" max="775" width="11.85546875" style="120" customWidth="1"/>
    <col min="776" max="776" width="9.85546875" style="120" customWidth="1"/>
    <col min="777" max="1024" width="9.140625" style="120"/>
    <col min="1025" max="1025" width="5.140625" style="120" customWidth="1"/>
    <col min="1026" max="1026" width="56.7109375" style="120" customWidth="1"/>
    <col min="1027" max="1028" width="8.28515625" style="120" bestFit="1" customWidth="1"/>
    <col min="1029" max="1029" width="11.7109375" style="120" bestFit="1" customWidth="1"/>
    <col min="1030" max="1030" width="12.42578125" style="120" bestFit="1" customWidth="1"/>
    <col min="1031" max="1031" width="11.85546875" style="120" customWidth="1"/>
    <col min="1032" max="1032" width="9.85546875" style="120" customWidth="1"/>
    <col min="1033" max="1280" width="9.140625" style="120"/>
    <col min="1281" max="1281" width="5.140625" style="120" customWidth="1"/>
    <col min="1282" max="1282" width="56.7109375" style="120" customWidth="1"/>
    <col min="1283" max="1284" width="8.28515625" style="120" bestFit="1" customWidth="1"/>
    <col min="1285" max="1285" width="11.7109375" style="120" bestFit="1" customWidth="1"/>
    <col min="1286" max="1286" width="12.42578125" style="120" bestFit="1" customWidth="1"/>
    <col min="1287" max="1287" width="11.85546875" style="120" customWidth="1"/>
    <col min="1288" max="1288" width="9.85546875" style="120" customWidth="1"/>
    <col min="1289" max="1536" width="9.140625" style="120"/>
    <col min="1537" max="1537" width="5.140625" style="120" customWidth="1"/>
    <col min="1538" max="1538" width="56.7109375" style="120" customWidth="1"/>
    <col min="1539" max="1540" width="8.28515625" style="120" bestFit="1" customWidth="1"/>
    <col min="1541" max="1541" width="11.7109375" style="120" bestFit="1" customWidth="1"/>
    <col min="1542" max="1542" width="12.42578125" style="120" bestFit="1" customWidth="1"/>
    <col min="1543" max="1543" width="11.85546875" style="120" customWidth="1"/>
    <col min="1544" max="1544" width="9.85546875" style="120" customWidth="1"/>
    <col min="1545" max="1792" width="9.140625" style="120"/>
    <col min="1793" max="1793" width="5.140625" style="120" customWidth="1"/>
    <col min="1794" max="1794" width="56.7109375" style="120" customWidth="1"/>
    <col min="1795" max="1796" width="8.28515625" style="120" bestFit="1" customWidth="1"/>
    <col min="1797" max="1797" width="11.7109375" style="120" bestFit="1" customWidth="1"/>
    <col min="1798" max="1798" width="12.42578125" style="120" bestFit="1" customWidth="1"/>
    <col min="1799" max="1799" width="11.85546875" style="120" customWidth="1"/>
    <col min="1800" max="1800" width="9.85546875" style="120" customWidth="1"/>
    <col min="1801" max="2048" width="9.140625" style="120"/>
    <col min="2049" max="2049" width="5.140625" style="120" customWidth="1"/>
    <col min="2050" max="2050" width="56.7109375" style="120" customWidth="1"/>
    <col min="2051" max="2052" width="8.28515625" style="120" bestFit="1" customWidth="1"/>
    <col min="2053" max="2053" width="11.7109375" style="120" bestFit="1" customWidth="1"/>
    <col min="2054" max="2054" width="12.42578125" style="120" bestFit="1" customWidth="1"/>
    <col min="2055" max="2055" width="11.85546875" style="120" customWidth="1"/>
    <col min="2056" max="2056" width="9.85546875" style="120" customWidth="1"/>
    <col min="2057" max="2304" width="9.140625" style="120"/>
    <col min="2305" max="2305" width="5.140625" style="120" customWidth="1"/>
    <col min="2306" max="2306" width="56.7109375" style="120" customWidth="1"/>
    <col min="2307" max="2308" width="8.28515625" style="120" bestFit="1" customWidth="1"/>
    <col min="2309" max="2309" width="11.7109375" style="120" bestFit="1" customWidth="1"/>
    <col min="2310" max="2310" width="12.42578125" style="120" bestFit="1" customWidth="1"/>
    <col min="2311" max="2311" width="11.85546875" style="120" customWidth="1"/>
    <col min="2312" max="2312" width="9.85546875" style="120" customWidth="1"/>
    <col min="2313" max="2560" width="9.140625" style="120"/>
    <col min="2561" max="2561" width="5.140625" style="120" customWidth="1"/>
    <col min="2562" max="2562" width="56.7109375" style="120" customWidth="1"/>
    <col min="2563" max="2564" width="8.28515625" style="120" bestFit="1" customWidth="1"/>
    <col min="2565" max="2565" width="11.7109375" style="120" bestFit="1" customWidth="1"/>
    <col min="2566" max="2566" width="12.42578125" style="120" bestFit="1" customWidth="1"/>
    <col min="2567" max="2567" width="11.85546875" style="120" customWidth="1"/>
    <col min="2568" max="2568" width="9.85546875" style="120" customWidth="1"/>
    <col min="2569" max="2816" width="9.140625" style="120"/>
    <col min="2817" max="2817" width="5.140625" style="120" customWidth="1"/>
    <col min="2818" max="2818" width="56.7109375" style="120" customWidth="1"/>
    <col min="2819" max="2820" width="8.28515625" style="120" bestFit="1" customWidth="1"/>
    <col min="2821" max="2821" width="11.7109375" style="120" bestFit="1" customWidth="1"/>
    <col min="2822" max="2822" width="12.42578125" style="120" bestFit="1" customWidth="1"/>
    <col min="2823" max="2823" width="11.85546875" style="120" customWidth="1"/>
    <col min="2824" max="2824" width="9.85546875" style="120" customWidth="1"/>
    <col min="2825" max="3072" width="9.140625" style="120"/>
    <col min="3073" max="3073" width="5.140625" style="120" customWidth="1"/>
    <col min="3074" max="3074" width="56.7109375" style="120" customWidth="1"/>
    <col min="3075" max="3076" width="8.28515625" style="120" bestFit="1" customWidth="1"/>
    <col min="3077" max="3077" width="11.7109375" style="120" bestFit="1" customWidth="1"/>
    <col min="3078" max="3078" width="12.42578125" style="120" bestFit="1" customWidth="1"/>
    <col min="3079" max="3079" width="11.85546875" style="120" customWidth="1"/>
    <col min="3080" max="3080" width="9.85546875" style="120" customWidth="1"/>
    <col min="3081" max="3328" width="9.140625" style="120"/>
    <col min="3329" max="3329" width="5.140625" style="120" customWidth="1"/>
    <col min="3330" max="3330" width="56.7109375" style="120" customWidth="1"/>
    <col min="3331" max="3332" width="8.28515625" style="120" bestFit="1" customWidth="1"/>
    <col min="3333" max="3333" width="11.7109375" style="120" bestFit="1" customWidth="1"/>
    <col min="3334" max="3334" width="12.42578125" style="120" bestFit="1" customWidth="1"/>
    <col min="3335" max="3335" width="11.85546875" style="120" customWidth="1"/>
    <col min="3336" max="3336" width="9.85546875" style="120" customWidth="1"/>
    <col min="3337" max="3584" width="9.140625" style="120"/>
    <col min="3585" max="3585" width="5.140625" style="120" customWidth="1"/>
    <col min="3586" max="3586" width="56.7109375" style="120" customWidth="1"/>
    <col min="3587" max="3588" width="8.28515625" style="120" bestFit="1" customWidth="1"/>
    <col min="3589" max="3589" width="11.7109375" style="120" bestFit="1" customWidth="1"/>
    <col min="3590" max="3590" width="12.42578125" style="120" bestFit="1" customWidth="1"/>
    <col min="3591" max="3591" width="11.85546875" style="120" customWidth="1"/>
    <col min="3592" max="3592" width="9.85546875" style="120" customWidth="1"/>
    <col min="3593" max="3840" width="9.140625" style="120"/>
    <col min="3841" max="3841" width="5.140625" style="120" customWidth="1"/>
    <col min="3842" max="3842" width="56.7109375" style="120" customWidth="1"/>
    <col min="3843" max="3844" width="8.28515625" style="120" bestFit="1" customWidth="1"/>
    <col min="3845" max="3845" width="11.7109375" style="120" bestFit="1" customWidth="1"/>
    <col min="3846" max="3846" width="12.42578125" style="120" bestFit="1" customWidth="1"/>
    <col min="3847" max="3847" width="11.85546875" style="120" customWidth="1"/>
    <col min="3848" max="3848" width="9.85546875" style="120" customWidth="1"/>
    <col min="3849" max="4096" width="9.140625" style="120"/>
    <col min="4097" max="4097" width="5.140625" style="120" customWidth="1"/>
    <col min="4098" max="4098" width="56.7109375" style="120" customWidth="1"/>
    <col min="4099" max="4100" width="8.28515625" style="120" bestFit="1" customWidth="1"/>
    <col min="4101" max="4101" width="11.7109375" style="120" bestFit="1" customWidth="1"/>
    <col min="4102" max="4102" width="12.42578125" style="120" bestFit="1" customWidth="1"/>
    <col min="4103" max="4103" width="11.85546875" style="120" customWidth="1"/>
    <col min="4104" max="4104" width="9.85546875" style="120" customWidth="1"/>
    <col min="4105" max="4352" width="9.140625" style="120"/>
    <col min="4353" max="4353" width="5.140625" style="120" customWidth="1"/>
    <col min="4354" max="4354" width="56.7109375" style="120" customWidth="1"/>
    <col min="4355" max="4356" width="8.28515625" style="120" bestFit="1" customWidth="1"/>
    <col min="4357" max="4357" width="11.7109375" style="120" bestFit="1" customWidth="1"/>
    <col min="4358" max="4358" width="12.42578125" style="120" bestFit="1" customWidth="1"/>
    <col min="4359" max="4359" width="11.85546875" style="120" customWidth="1"/>
    <col min="4360" max="4360" width="9.85546875" style="120" customWidth="1"/>
    <col min="4361" max="4608" width="9.140625" style="120"/>
    <col min="4609" max="4609" width="5.140625" style="120" customWidth="1"/>
    <col min="4610" max="4610" width="56.7109375" style="120" customWidth="1"/>
    <col min="4611" max="4612" width="8.28515625" style="120" bestFit="1" customWidth="1"/>
    <col min="4613" max="4613" width="11.7109375" style="120" bestFit="1" customWidth="1"/>
    <col min="4614" max="4614" width="12.42578125" style="120" bestFit="1" customWidth="1"/>
    <col min="4615" max="4615" width="11.85546875" style="120" customWidth="1"/>
    <col min="4616" max="4616" width="9.85546875" style="120" customWidth="1"/>
    <col min="4617" max="4864" width="9.140625" style="120"/>
    <col min="4865" max="4865" width="5.140625" style="120" customWidth="1"/>
    <col min="4866" max="4866" width="56.7109375" style="120" customWidth="1"/>
    <col min="4867" max="4868" width="8.28515625" style="120" bestFit="1" customWidth="1"/>
    <col min="4869" max="4869" width="11.7109375" style="120" bestFit="1" customWidth="1"/>
    <col min="4870" max="4870" width="12.42578125" style="120" bestFit="1" customWidth="1"/>
    <col min="4871" max="4871" width="11.85546875" style="120" customWidth="1"/>
    <col min="4872" max="4872" width="9.85546875" style="120" customWidth="1"/>
    <col min="4873" max="5120" width="9.140625" style="120"/>
    <col min="5121" max="5121" width="5.140625" style="120" customWidth="1"/>
    <col min="5122" max="5122" width="56.7109375" style="120" customWidth="1"/>
    <col min="5123" max="5124" width="8.28515625" style="120" bestFit="1" customWidth="1"/>
    <col min="5125" max="5125" width="11.7109375" style="120" bestFit="1" customWidth="1"/>
    <col min="5126" max="5126" width="12.42578125" style="120" bestFit="1" customWidth="1"/>
    <col min="5127" max="5127" width="11.85546875" style="120" customWidth="1"/>
    <col min="5128" max="5128" width="9.85546875" style="120" customWidth="1"/>
    <col min="5129" max="5376" width="9.140625" style="120"/>
    <col min="5377" max="5377" width="5.140625" style="120" customWidth="1"/>
    <col min="5378" max="5378" width="56.7109375" style="120" customWidth="1"/>
    <col min="5379" max="5380" width="8.28515625" style="120" bestFit="1" customWidth="1"/>
    <col min="5381" max="5381" width="11.7109375" style="120" bestFit="1" customWidth="1"/>
    <col min="5382" max="5382" width="12.42578125" style="120" bestFit="1" customWidth="1"/>
    <col min="5383" max="5383" width="11.85546875" style="120" customWidth="1"/>
    <col min="5384" max="5384" width="9.85546875" style="120" customWidth="1"/>
    <col min="5385" max="5632" width="9.140625" style="120"/>
    <col min="5633" max="5633" width="5.140625" style="120" customWidth="1"/>
    <col min="5634" max="5634" width="56.7109375" style="120" customWidth="1"/>
    <col min="5635" max="5636" width="8.28515625" style="120" bestFit="1" customWidth="1"/>
    <col min="5637" max="5637" width="11.7109375" style="120" bestFit="1" customWidth="1"/>
    <col min="5638" max="5638" width="12.42578125" style="120" bestFit="1" customWidth="1"/>
    <col min="5639" max="5639" width="11.85546875" style="120" customWidth="1"/>
    <col min="5640" max="5640" width="9.85546875" style="120" customWidth="1"/>
    <col min="5641" max="5888" width="9.140625" style="120"/>
    <col min="5889" max="5889" width="5.140625" style="120" customWidth="1"/>
    <col min="5890" max="5890" width="56.7109375" style="120" customWidth="1"/>
    <col min="5891" max="5892" width="8.28515625" style="120" bestFit="1" customWidth="1"/>
    <col min="5893" max="5893" width="11.7109375" style="120" bestFit="1" customWidth="1"/>
    <col min="5894" max="5894" width="12.42578125" style="120" bestFit="1" customWidth="1"/>
    <col min="5895" max="5895" width="11.85546875" style="120" customWidth="1"/>
    <col min="5896" max="5896" width="9.85546875" style="120" customWidth="1"/>
    <col min="5897" max="6144" width="9.140625" style="120"/>
    <col min="6145" max="6145" width="5.140625" style="120" customWidth="1"/>
    <col min="6146" max="6146" width="56.7109375" style="120" customWidth="1"/>
    <col min="6147" max="6148" width="8.28515625" style="120" bestFit="1" customWidth="1"/>
    <col min="6149" max="6149" width="11.7109375" style="120" bestFit="1" customWidth="1"/>
    <col min="6150" max="6150" width="12.42578125" style="120" bestFit="1" customWidth="1"/>
    <col min="6151" max="6151" width="11.85546875" style="120" customWidth="1"/>
    <col min="6152" max="6152" width="9.85546875" style="120" customWidth="1"/>
    <col min="6153" max="6400" width="9.140625" style="120"/>
    <col min="6401" max="6401" width="5.140625" style="120" customWidth="1"/>
    <col min="6402" max="6402" width="56.7109375" style="120" customWidth="1"/>
    <col min="6403" max="6404" width="8.28515625" style="120" bestFit="1" customWidth="1"/>
    <col min="6405" max="6405" width="11.7109375" style="120" bestFit="1" customWidth="1"/>
    <col min="6406" max="6406" width="12.42578125" style="120" bestFit="1" customWidth="1"/>
    <col min="6407" max="6407" width="11.85546875" style="120" customWidth="1"/>
    <col min="6408" max="6408" width="9.85546875" style="120" customWidth="1"/>
    <col min="6409" max="6656" width="9.140625" style="120"/>
    <col min="6657" max="6657" width="5.140625" style="120" customWidth="1"/>
    <col min="6658" max="6658" width="56.7109375" style="120" customWidth="1"/>
    <col min="6659" max="6660" width="8.28515625" style="120" bestFit="1" customWidth="1"/>
    <col min="6661" max="6661" width="11.7109375" style="120" bestFit="1" customWidth="1"/>
    <col min="6662" max="6662" width="12.42578125" style="120" bestFit="1" customWidth="1"/>
    <col min="6663" max="6663" width="11.85546875" style="120" customWidth="1"/>
    <col min="6664" max="6664" width="9.85546875" style="120" customWidth="1"/>
    <col min="6665" max="6912" width="9.140625" style="120"/>
    <col min="6913" max="6913" width="5.140625" style="120" customWidth="1"/>
    <col min="6914" max="6914" width="56.7109375" style="120" customWidth="1"/>
    <col min="6915" max="6916" width="8.28515625" style="120" bestFit="1" customWidth="1"/>
    <col min="6917" max="6917" width="11.7109375" style="120" bestFit="1" customWidth="1"/>
    <col min="6918" max="6918" width="12.42578125" style="120" bestFit="1" customWidth="1"/>
    <col min="6919" max="6919" width="11.85546875" style="120" customWidth="1"/>
    <col min="6920" max="6920" width="9.85546875" style="120" customWidth="1"/>
    <col min="6921" max="7168" width="9.140625" style="120"/>
    <col min="7169" max="7169" width="5.140625" style="120" customWidth="1"/>
    <col min="7170" max="7170" width="56.7109375" style="120" customWidth="1"/>
    <col min="7171" max="7172" width="8.28515625" style="120" bestFit="1" customWidth="1"/>
    <col min="7173" max="7173" width="11.7109375" style="120" bestFit="1" customWidth="1"/>
    <col min="7174" max="7174" width="12.42578125" style="120" bestFit="1" customWidth="1"/>
    <col min="7175" max="7175" width="11.85546875" style="120" customWidth="1"/>
    <col min="7176" max="7176" width="9.85546875" style="120" customWidth="1"/>
    <col min="7177" max="7424" width="9.140625" style="120"/>
    <col min="7425" max="7425" width="5.140625" style="120" customWidth="1"/>
    <col min="7426" max="7426" width="56.7109375" style="120" customWidth="1"/>
    <col min="7427" max="7428" width="8.28515625" style="120" bestFit="1" customWidth="1"/>
    <col min="7429" max="7429" width="11.7109375" style="120" bestFit="1" customWidth="1"/>
    <col min="7430" max="7430" width="12.42578125" style="120" bestFit="1" customWidth="1"/>
    <col min="7431" max="7431" width="11.85546875" style="120" customWidth="1"/>
    <col min="7432" max="7432" width="9.85546875" style="120" customWidth="1"/>
    <col min="7433" max="7680" width="9.140625" style="120"/>
    <col min="7681" max="7681" width="5.140625" style="120" customWidth="1"/>
    <col min="7682" max="7682" width="56.7109375" style="120" customWidth="1"/>
    <col min="7683" max="7684" width="8.28515625" style="120" bestFit="1" customWidth="1"/>
    <col min="7685" max="7685" width="11.7109375" style="120" bestFit="1" customWidth="1"/>
    <col min="7686" max="7686" width="12.42578125" style="120" bestFit="1" customWidth="1"/>
    <col min="7687" max="7687" width="11.85546875" style="120" customWidth="1"/>
    <col min="7688" max="7688" width="9.85546875" style="120" customWidth="1"/>
    <col min="7689" max="7936" width="9.140625" style="120"/>
    <col min="7937" max="7937" width="5.140625" style="120" customWidth="1"/>
    <col min="7938" max="7938" width="56.7109375" style="120" customWidth="1"/>
    <col min="7939" max="7940" width="8.28515625" style="120" bestFit="1" customWidth="1"/>
    <col min="7941" max="7941" width="11.7109375" style="120" bestFit="1" customWidth="1"/>
    <col min="7942" max="7942" width="12.42578125" style="120" bestFit="1" customWidth="1"/>
    <col min="7943" max="7943" width="11.85546875" style="120" customWidth="1"/>
    <col min="7944" max="7944" width="9.85546875" style="120" customWidth="1"/>
    <col min="7945" max="8192" width="9.140625" style="120"/>
    <col min="8193" max="8193" width="5.140625" style="120" customWidth="1"/>
    <col min="8194" max="8194" width="56.7109375" style="120" customWidth="1"/>
    <col min="8195" max="8196" width="8.28515625" style="120" bestFit="1" customWidth="1"/>
    <col min="8197" max="8197" width="11.7109375" style="120" bestFit="1" customWidth="1"/>
    <col min="8198" max="8198" width="12.42578125" style="120" bestFit="1" customWidth="1"/>
    <col min="8199" max="8199" width="11.85546875" style="120" customWidth="1"/>
    <col min="8200" max="8200" width="9.85546875" style="120" customWidth="1"/>
    <col min="8201" max="8448" width="9.140625" style="120"/>
    <col min="8449" max="8449" width="5.140625" style="120" customWidth="1"/>
    <col min="8450" max="8450" width="56.7109375" style="120" customWidth="1"/>
    <col min="8451" max="8452" width="8.28515625" style="120" bestFit="1" customWidth="1"/>
    <col min="8453" max="8453" width="11.7109375" style="120" bestFit="1" customWidth="1"/>
    <col min="8454" max="8454" width="12.42578125" style="120" bestFit="1" customWidth="1"/>
    <col min="8455" max="8455" width="11.85546875" style="120" customWidth="1"/>
    <col min="8456" max="8456" width="9.85546875" style="120" customWidth="1"/>
    <col min="8457" max="8704" width="9.140625" style="120"/>
    <col min="8705" max="8705" width="5.140625" style="120" customWidth="1"/>
    <col min="8706" max="8706" width="56.7109375" style="120" customWidth="1"/>
    <col min="8707" max="8708" width="8.28515625" style="120" bestFit="1" customWidth="1"/>
    <col min="8709" max="8709" width="11.7109375" style="120" bestFit="1" customWidth="1"/>
    <col min="8710" max="8710" width="12.42578125" style="120" bestFit="1" customWidth="1"/>
    <col min="8711" max="8711" width="11.85546875" style="120" customWidth="1"/>
    <col min="8712" max="8712" width="9.85546875" style="120" customWidth="1"/>
    <col min="8713" max="8960" width="9.140625" style="120"/>
    <col min="8961" max="8961" width="5.140625" style="120" customWidth="1"/>
    <col min="8962" max="8962" width="56.7109375" style="120" customWidth="1"/>
    <col min="8963" max="8964" width="8.28515625" style="120" bestFit="1" customWidth="1"/>
    <col min="8965" max="8965" width="11.7109375" style="120" bestFit="1" customWidth="1"/>
    <col min="8966" max="8966" width="12.42578125" style="120" bestFit="1" customWidth="1"/>
    <col min="8967" max="8967" width="11.85546875" style="120" customWidth="1"/>
    <col min="8968" max="8968" width="9.85546875" style="120" customWidth="1"/>
    <col min="8969" max="9216" width="9.140625" style="120"/>
    <col min="9217" max="9217" width="5.140625" style="120" customWidth="1"/>
    <col min="9218" max="9218" width="56.7109375" style="120" customWidth="1"/>
    <col min="9219" max="9220" width="8.28515625" style="120" bestFit="1" customWidth="1"/>
    <col min="9221" max="9221" width="11.7109375" style="120" bestFit="1" customWidth="1"/>
    <col min="9222" max="9222" width="12.42578125" style="120" bestFit="1" customWidth="1"/>
    <col min="9223" max="9223" width="11.85546875" style="120" customWidth="1"/>
    <col min="9224" max="9224" width="9.85546875" style="120" customWidth="1"/>
    <col min="9225" max="9472" width="9.140625" style="120"/>
    <col min="9473" max="9473" width="5.140625" style="120" customWidth="1"/>
    <col min="9474" max="9474" width="56.7109375" style="120" customWidth="1"/>
    <col min="9475" max="9476" width="8.28515625" style="120" bestFit="1" customWidth="1"/>
    <col min="9477" max="9477" width="11.7109375" style="120" bestFit="1" customWidth="1"/>
    <col min="9478" max="9478" width="12.42578125" style="120" bestFit="1" customWidth="1"/>
    <col min="9479" max="9479" width="11.85546875" style="120" customWidth="1"/>
    <col min="9480" max="9480" width="9.85546875" style="120" customWidth="1"/>
    <col min="9481" max="9728" width="9.140625" style="120"/>
    <col min="9729" max="9729" width="5.140625" style="120" customWidth="1"/>
    <col min="9730" max="9730" width="56.7109375" style="120" customWidth="1"/>
    <col min="9731" max="9732" width="8.28515625" style="120" bestFit="1" customWidth="1"/>
    <col min="9733" max="9733" width="11.7109375" style="120" bestFit="1" customWidth="1"/>
    <col min="9734" max="9734" width="12.42578125" style="120" bestFit="1" customWidth="1"/>
    <col min="9735" max="9735" width="11.85546875" style="120" customWidth="1"/>
    <col min="9736" max="9736" width="9.85546875" style="120" customWidth="1"/>
    <col min="9737" max="9984" width="9.140625" style="120"/>
    <col min="9985" max="9985" width="5.140625" style="120" customWidth="1"/>
    <col min="9986" max="9986" width="56.7109375" style="120" customWidth="1"/>
    <col min="9987" max="9988" width="8.28515625" style="120" bestFit="1" customWidth="1"/>
    <col min="9989" max="9989" width="11.7109375" style="120" bestFit="1" customWidth="1"/>
    <col min="9990" max="9990" width="12.42578125" style="120" bestFit="1" customWidth="1"/>
    <col min="9991" max="9991" width="11.85546875" style="120" customWidth="1"/>
    <col min="9992" max="9992" width="9.85546875" style="120" customWidth="1"/>
    <col min="9993" max="10240" width="9.140625" style="120"/>
    <col min="10241" max="10241" width="5.140625" style="120" customWidth="1"/>
    <col min="10242" max="10242" width="56.7109375" style="120" customWidth="1"/>
    <col min="10243" max="10244" width="8.28515625" style="120" bestFit="1" customWidth="1"/>
    <col min="10245" max="10245" width="11.7109375" style="120" bestFit="1" customWidth="1"/>
    <col min="10246" max="10246" width="12.42578125" style="120" bestFit="1" customWidth="1"/>
    <col min="10247" max="10247" width="11.85546875" style="120" customWidth="1"/>
    <col min="10248" max="10248" width="9.85546875" style="120" customWidth="1"/>
    <col min="10249" max="10496" width="9.140625" style="120"/>
    <col min="10497" max="10497" width="5.140625" style="120" customWidth="1"/>
    <col min="10498" max="10498" width="56.7109375" style="120" customWidth="1"/>
    <col min="10499" max="10500" width="8.28515625" style="120" bestFit="1" customWidth="1"/>
    <col min="10501" max="10501" width="11.7109375" style="120" bestFit="1" customWidth="1"/>
    <col min="10502" max="10502" width="12.42578125" style="120" bestFit="1" customWidth="1"/>
    <col min="10503" max="10503" width="11.85546875" style="120" customWidth="1"/>
    <col min="10504" max="10504" width="9.85546875" style="120" customWidth="1"/>
    <col min="10505" max="10752" width="9.140625" style="120"/>
    <col min="10753" max="10753" width="5.140625" style="120" customWidth="1"/>
    <col min="10754" max="10754" width="56.7109375" style="120" customWidth="1"/>
    <col min="10755" max="10756" width="8.28515625" style="120" bestFit="1" customWidth="1"/>
    <col min="10757" max="10757" width="11.7109375" style="120" bestFit="1" customWidth="1"/>
    <col min="10758" max="10758" width="12.42578125" style="120" bestFit="1" customWidth="1"/>
    <col min="10759" max="10759" width="11.85546875" style="120" customWidth="1"/>
    <col min="10760" max="10760" width="9.85546875" style="120" customWidth="1"/>
    <col min="10761" max="11008" width="9.140625" style="120"/>
    <col min="11009" max="11009" width="5.140625" style="120" customWidth="1"/>
    <col min="11010" max="11010" width="56.7109375" style="120" customWidth="1"/>
    <col min="11011" max="11012" width="8.28515625" style="120" bestFit="1" customWidth="1"/>
    <col min="11013" max="11013" width="11.7109375" style="120" bestFit="1" customWidth="1"/>
    <col min="11014" max="11014" width="12.42578125" style="120" bestFit="1" customWidth="1"/>
    <col min="11015" max="11015" width="11.85546875" style="120" customWidth="1"/>
    <col min="11016" max="11016" width="9.85546875" style="120" customWidth="1"/>
    <col min="11017" max="11264" width="9.140625" style="120"/>
    <col min="11265" max="11265" width="5.140625" style="120" customWidth="1"/>
    <col min="11266" max="11266" width="56.7109375" style="120" customWidth="1"/>
    <col min="11267" max="11268" width="8.28515625" style="120" bestFit="1" customWidth="1"/>
    <col min="11269" max="11269" width="11.7109375" style="120" bestFit="1" customWidth="1"/>
    <col min="11270" max="11270" width="12.42578125" style="120" bestFit="1" customWidth="1"/>
    <col min="11271" max="11271" width="11.85546875" style="120" customWidth="1"/>
    <col min="11272" max="11272" width="9.85546875" style="120" customWidth="1"/>
    <col min="11273" max="11520" width="9.140625" style="120"/>
    <col min="11521" max="11521" width="5.140625" style="120" customWidth="1"/>
    <col min="11522" max="11522" width="56.7109375" style="120" customWidth="1"/>
    <col min="11523" max="11524" width="8.28515625" style="120" bestFit="1" customWidth="1"/>
    <col min="11525" max="11525" width="11.7109375" style="120" bestFit="1" customWidth="1"/>
    <col min="11526" max="11526" width="12.42578125" style="120" bestFit="1" customWidth="1"/>
    <col min="11527" max="11527" width="11.85546875" style="120" customWidth="1"/>
    <col min="11528" max="11528" width="9.85546875" style="120" customWidth="1"/>
    <col min="11529" max="11776" width="9.140625" style="120"/>
    <col min="11777" max="11777" width="5.140625" style="120" customWidth="1"/>
    <col min="11778" max="11778" width="56.7109375" style="120" customWidth="1"/>
    <col min="11779" max="11780" width="8.28515625" style="120" bestFit="1" customWidth="1"/>
    <col min="11781" max="11781" width="11.7109375" style="120" bestFit="1" customWidth="1"/>
    <col min="11782" max="11782" width="12.42578125" style="120" bestFit="1" customWidth="1"/>
    <col min="11783" max="11783" width="11.85546875" style="120" customWidth="1"/>
    <col min="11784" max="11784" width="9.85546875" style="120" customWidth="1"/>
    <col min="11785" max="12032" width="9.140625" style="120"/>
    <col min="12033" max="12033" width="5.140625" style="120" customWidth="1"/>
    <col min="12034" max="12034" width="56.7109375" style="120" customWidth="1"/>
    <col min="12035" max="12036" width="8.28515625" style="120" bestFit="1" customWidth="1"/>
    <col min="12037" max="12037" width="11.7109375" style="120" bestFit="1" customWidth="1"/>
    <col min="12038" max="12038" width="12.42578125" style="120" bestFit="1" customWidth="1"/>
    <col min="12039" max="12039" width="11.85546875" style="120" customWidth="1"/>
    <col min="12040" max="12040" width="9.85546875" style="120" customWidth="1"/>
    <col min="12041" max="12288" width="9.140625" style="120"/>
    <col min="12289" max="12289" width="5.140625" style="120" customWidth="1"/>
    <col min="12290" max="12290" width="56.7109375" style="120" customWidth="1"/>
    <col min="12291" max="12292" width="8.28515625" style="120" bestFit="1" customWidth="1"/>
    <col min="12293" max="12293" width="11.7109375" style="120" bestFit="1" customWidth="1"/>
    <col min="12294" max="12294" width="12.42578125" style="120" bestFit="1" customWidth="1"/>
    <col min="12295" max="12295" width="11.85546875" style="120" customWidth="1"/>
    <col min="12296" max="12296" width="9.85546875" style="120" customWidth="1"/>
    <col min="12297" max="12544" width="9.140625" style="120"/>
    <col min="12545" max="12545" width="5.140625" style="120" customWidth="1"/>
    <col min="12546" max="12546" width="56.7109375" style="120" customWidth="1"/>
    <col min="12547" max="12548" width="8.28515625" style="120" bestFit="1" customWidth="1"/>
    <col min="12549" max="12549" width="11.7109375" style="120" bestFit="1" customWidth="1"/>
    <col min="12550" max="12550" width="12.42578125" style="120" bestFit="1" customWidth="1"/>
    <col min="12551" max="12551" width="11.85546875" style="120" customWidth="1"/>
    <col min="12552" max="12552" width="9.85546875" style="120" customWidth="1"/>
    <col min="12553" max="12800" width="9.140625" style="120"/>
    <col min="12801" max="12801" width="5.140625" style="120" customWidth="1"/>
    <col min="12802" max="12802" width="56.7109375" style="120" customWidth="1"/>
    <col min="12803" max="12804" width="8.28515625" style="120" bestFit="1" customWidth="1"/>
    <col min="12805" max="12805" width="11.7109375" style="120" bestFit="1" customWidth="1"/>
    <col min="12806" max="12806" width="12.42578125" style="120" bestFit="1" customWidth="1"/>
    <col min="12807" max="12807" width="11.85546875" style="120" customWidth="1"/>
    <col min="12808" max="12808" width="9.85546875" style="120" customWidth="1"/>
    <col min="12809" max="13056" width="9.140625" style="120"/>
    <col min="13057" max="13057" width="5.140625" style="120" customWidth="1"/>
    <col min="13058" max="13058" width="56.7109375" style="120" customWidth="1"/>
    <col min="13059" max="13060" width="8.28515625" style="120" bestFit="1" customWidth="1"/>
    <col min="13061" max="13061" width="11.7109375" style="120" bestFit="1" customWidth="1"/>
    <col min="13062" max="13062" width="12.42578125" style="120" bestFit="1" customWidth="1"/>
    <col min="13063" max="13063" width="11.85546875" style="120" customWidth="1"/>
    <col min="13064" max="13064" width="9.85546875" style="120" customWidth="1"/>
    <col min="13065" max="13312" width="9.140625" style="120"/>
    <col min="13313" max="13313" width="5.140625" style="120" customWidth="1"/>
    <col min="13314" max="13314" width="56.7109375" style="120" customWidth="1"/>
    <col min="13315" max="13316" width="8.28515625" style="120" bestFit="1" customWidth="1"/>
    <col min="13317" max="13317" width="11.7109375" style="120" bestFit="1" customWidth="1"/>
    <col min="13318" max="13318" width="12.42578125" style="120" bestFit="1" customWidth="1"/>
    <col min="13319" max="13319" width="11.85546875" style="120" customWidth="1"/>
    <col min="13320" max="13320" width="9.85546875" style="120" customWidth="1"/>
    <col min="13321" max="13568" width="9.140625" style="120"/>
    <col min="13569" max="13569" width="5.140625" style="120" customWidth="1"/>
    <col min="13570" max="13570" width="56.7109375" style="120" customWidth="1"/>
    <col min="13571" max="13572" width="8.28515625" style="120" bestFit="1" customWidth="1"/>
    <col min="13573" max="13573" width="11.7109375" style="120" bestFit="1" customWidth="1"/>
    <col min="13574" max="13574" width="12.42578125" style="120" bestFit="1" customWidth="1"/>
    <col min="13575" max="13575" width="11.85546875" style="120" customWidth="1"/>
    <col min="13576" max="13576" width="9.85546875" style="120" customWidth="1"/>
    <col min="13577" max="13824" width="9.140625" style="120"/>
    <col min="13825" max="13825" width="5.140625" style="120" customWidth="1"/>
    <col min="13826" max="13826" width="56.7109375" style="120" customWidth="1"/>
    <col min="13827" max="13828" width="8.28515625" style="120" bestFit="1" customWidth="1"/>
    <col min="13829" max="13829" width="11.7109375" style="120" bestFit="1" customWidth="1"/>
    <col min="13830" max="13830" width="12.42578125" style="120" bestFit="1" customWidth="1"/>
    <col min="13831" max="13831" width="11.85546875" style="120" customWidth="1"/>
    <col min="13832" max="13832" width="9.85546875" style="120" customWidth="1"/>
    <col min="13833" max="14080" width="9.140625" style="120"/>
    <col min="14081" max="14081" width="5.140625" style="120" customWidth="1"/>
    <col min="14082" max="14082" width="56.7109375" style="120" customWidth="1"/>
    <col min="14083" max="14084" width="8.28515625" style="120" bestFit="1" customWidth="1"/>
    <col min="14085" max="14085" width="11.7109375" style="120" bestFit="1" customWidth="1"/>
    <col min="14086" max="14086" width="12.42578125" style="120" bestFit="1" customWidth="1"/>
    <col min="14087" max="14087" width="11.85546875" style="120" customWidth="1"/>
    <col min="14088" max="14088" width="9.85546875" style="120" customWidth="1"/>
    <col min="14089" max="14336" width="9.140625" style="120"/>
    <col min="14337" max="14337" width="5.140625" style="120" customWidth="1"/>
    <col min="14338" max="14338" width="56.7109375" style="120" customWidth="1"/>
    <col min="14339" max="14340" width="8.28515625" style="120" bestFit="1" customWidth="1"/>
    <col min="14341" max="14341" width="11.7109375" style="120" bestFit="1" customWidth="1"/>
    <col min="14342" max="14342" width="12.42578125" style="120" bestFit="1" customWidth="1"/>
    <col min="14343" max="14343" width="11.85546875" style="120" customWidth="1"/>
    <col min="14344" max="14344" width="9.85546875" style="120" customWidth="1"/>
    <col min="14345" max="14592" width="9.140625" style="120"/>
    <col min="14593" max="14593" width="5.140625" style="120" customWidth="1"/>
    <col min="14594" max="14594" width="56.7109375" style="120" customWidth="1"/>
    <col min="14595" max="14596" width="8.28515625" style="120" bestFit="1" customWidth="1"/>
    <col min="14597" max="14597" width="11.7109375" style="120" bestFit="1" customWidth="1"/>
    <col min="14598" max="14598" width="12.42578125" style="120" bestFit="1" customWidth="1"/>
    <col min="14599" max="14599" width="11.85546875" style="120" customWidth="1"/>
    <col min="14600" max="14600" width="9.85546875" style="120" customWidth="1"/>
    <col min="14601" max="14848" width="9.140625" style="120"/>
    <col min="14849" max="14849" width="5.140625" style="120" customWidth="1"/>
    <col min="14850" max="14850" width="56.7109375" style="120" customWidth="1"/>
    <col min="14851" max="14852" width="8.28515625" style="120" bestFit="1" customWidth="1"/>
    <col min="14853" max="14853" width="11.7109375" style="120" bestFit="1" customWidth="1"/>
    <col min="14854" max="14854" width="12.42578125" style="120" bestFit="1" customWidth="1"/>
    <col min="14855" max="14855" width="11.85546875" style="120" customWidth="1"/>
    <col min="14856" max="14856" width="9.85546875" style="120" customWidth="1"/>
    <col min="14857" max="15104" width="9.140625" style="120"/>
    <col min="15105" max="15105" width="5.140625" style="120" customWidth="1"/>
    <col min="15106" max="15106" width="56.7109375" style="120" customWidth="1"/>
    <col min="15107" max="15108" width="8.28515625" style="120" bestFit="1" customWidth="1"/>
    <col min="15109" max="15109" width="11.7109375" style="120" bestFit="1" customWidth="1"/>
    <col min="15110" max="15110" width="12.42578125" style="120" bestFit="1" customWidth="1"/>
    <col min="15111" max="15111" width="11.85546875" style="120" customWidth="1"/>
    <col min="15112" max="15112" width="9.85546875" style="120" customWidth="1"/>
    <col min="15113" max="15360" width="9.140625" style="120"/>
    <col min="15361" max="15361" width="5.140625" style="120" customWidth="1"/>
    <col min="15362" max="15362" width="56.7109375" style="120" customWidth="1"/>
    <col min="15363" max="15364" width="8.28515625" style="120" bestFit="1" customWidth="1"/>
    <col min="15365" max="15365" width="11.7109375" style="120" bestFit="1" customWidth="1"/>
    <col min="15366" max="15366" width="12.42578125" style="120" bestFit="1" customWidth="1"/>
    <col min="15367" max="15367" width="11.85546875" style="120" customWidth="1"/>
    <col min="15368" max="15368" width="9.85546875" style="120" customWidth="1"/>
    <col min="15369" max="15616" width="9.140625" style="120"/>
    <col min="15617" max="15617" width="5.140625" style="120" customWidth="1"/>
    <col min="15618" max="15618" width="56.7109375" style="120" customWidth="1"/>
    <col min="15619" max="15620" width="8.28515625" style="120" bestFit="1" customWidth="1"/>
    <col min="15621" max="15621" width="11.7109375" style="120" bestFit="1" customWidth="1"/>
    <col min="15622" max="15622" width="12.42578125" style="120" bestFit="1" customWidth="1"/>
    <col min="15623" max="15623" width="11.85546875" style="120" customWidth="1"/>
    <col min="15624" max="15624" width="9.85546875" style="120" customWidth="1"/>
    <col min="15625" max="15872" width="9.140625" style="120"/>
    <col min="15873" max="15873" width="5.140625" style="120" customWidth="1"/>
    <col min="15874" max="15874" width="56.7109375" style="120" customWidth="1"/>
    <col min="15875" max="15876" width="8.28515625" style="120" bestFit="1" customWidth="1"/>
    <col min="15877" max="15877" width="11.7109375" style="120" bestFit="1" customWidth="1"/>
    <col min="15878" max="15878" width="12.42578125" style="120" bestFit="1" customWidth="1"/>
    <col min="15879" max="15879" width="11.85546875" style="120" customWidth="1"/>
    <col min="15880" max="15880" width="9.85546875" style="120" customWidth="1"/>
    <col min="15881" max="16128" width="9.140625" style="120"/>
    <col min="16129" max="16129" width="5.140625" style="120" customWidth="1"/>
    <col min="16130" max="16130" width="56.7109375" style="120" customWidth="1"/>
    <col min="16131" max="16132" width="8.28515625" style="120" bestFit="1" customWidth="1"/>
    <col min="16133" max="16133" width="11.7109375" style="120" bestFit="1" customWidth="1"/>
    <col min="16134" max="16134" width="12.42578125" style="120" bestFit="1" customWidth="1"/>
    <col min="16135" max="16135" width="11.85546875" style="120" customWidth="1"/>
    <col min="16136" max="16136" width="9.85546875" style="120" customWidth="1"/>
    <col min="16137" max="16384" width="9.140625" style="120"/>
  </cols>
  <sheetData>
    <row r="1" spans="1:7" x14ac:dyDescent="0.2">
      <c r="A1" s="115"/>
      <c r="B1" s="116"/>
      <c r="C1" s="117"/>
      <c r="D1" s="118"/>
      <c r="E1" s="119"/>
      <c r="F1" s="119"/>
    </row>
    <row r="2" spans="1:7" customFormat="1" ht="30" customHeight="1" x14ac:dyDescent="0.25">
      <c r="A2" s="198" t="s">
        <v>0</v>
      </c>
      <c r="B2" s="198"/>
      <c r="C2" s="198"/>
      <c r="D2" s="198"/>
      <c r="E2" s="198"/>
      <c r="F2" s="198"/>
      <c r="G2" s="1"/>
    </row>
    <row r="3" spans="1:7" customFormat="1" ht="15" x14ac:dyDescent="0.25">
      <c r="A3" s="198"/>
      <c r="B3" s="198"/>
      <c r="C3" s="198"/>
      <c r="D3" s="198"/>
      <c r="E3" s="198"/>
      <c r="F3" s="198"/>
      <c r="G3" s="1"/>
    </row>
    <row r="4" spans="1:7" customFormat="1" ht="15" x14ac:dyDescent="0.25">
      <c r="A4" s="114"/>
      <c r="B4" s="232" t="s">
        <v>209</v>
      </c>
      <c r="C4" s="233"/>
      <c r="D4" s="233"/>
      <c r="E4" s="233"/>
      <c r="F4" s="233"/>
      <c r="G4" s="1"/>
    </row>
    <row r="5" spans="1:7" x14ac:dyDescent="0.2">
      <c r="A5" s="121"/>
      <c r="B5" s="122"/>
      <c r="C5" s="123"/>
      <c r="D5" s="124"/>
      <c r="E5" s="124"/>
      <c r="F5" s="124"/>
    </row>
    <row r="6" spans="1:7" x14ac:dyDescent="0.2">
      <c r="A6" s="121"/>
      <c r="B6" s="125" t="s">
        <v>174</v>
      </c>
      <c r="C6" s="123"/>
      <c r="D6" s="124"/>
      <c r="E6" s="124"/>
      <c r="F6" s="124"/>
    </row>
    <row r="7" spans="1:7" x14ac:dyDescent="0.2">
      <c r="A7" s="121"/>
      <c r="B7" s="125" t="s">
        <v>175</v>
      </c>
      <c r="C7" s="123"/>
      <c r="D7" s="124"/>
      <c r="E7" s="124"/>
      <c r="F7" s="124"/>
    </row>
    <row r="8" spans="1:7" ht="25.5" x14ac:dyDescent="0.2">
      <c r="A8" s="121"/>
      <c r="B8" s="126" t="s">
        <v>176</v>
      </c>
      <c r="C8" s="123"/>
      <c r="D8" s="124"/>
      <c r="E8" s="124"/>
      <c r="F8" s="124"/>
    </row>
    <row r="9" spans="1:7" ht="53.25" customHeight="1" x14ac:dyDescent="0.2">
      <c r="A9" s="121"/>
      <c r="B9" s="127" t="s">
        <v>177</v>
      </c>
      <c r="C9" s="123"/>
      <c r="D9" s="124"/>
      <c r="E9" s="124"/>
      <c r="F9" s="124"/>
    </row>
    <row r="10" spans="1:7" ht="25.5" x14ac:dyDescent="0.2">
      <c r="A10" s="121"/>
      <c r="B10" s="128" t="s">
        <v>178</v>
      </c>
      <c r="C10" s="123"/>
      <c r="D10" s="124"/>
      <c r="E10" s="124"/>
      <c r="F10" s="124"/>
    </row>
    <row r="11" spans="1:7" ht="25.5" x14ac:dyDescent="0.2">
      <c r="A11" s="121"/>
      <c r="B11" s="128" t="s">
        <v>179</v>
      </c>
      <c r="C11" s="123"/>
      <c r="D11" s="124"/>
      <c r="E11" s="124"/>
      <c r="F11" s="124"/>
    </row>
    <row r="12" spans="1:7" ht="38.25" x14ac:dyDescent="0.2">
      <c r="A12" s="121"/>
      <c r="B12" s="128" t="s">
        <v>180</v>
      </c>
      <c r="C12" s="123"/>
      <c r="D12" s="124"/>
      <c r="E12" s="124"/>
      <c r="F12" s="124"/>
    </row>
    <row r="13" spans="1:7" ht="25.5" x14ac:dyDescent="0.2">
      <c r="A13" s="121"/>
      <c r="B13" s="128" t="s">
        <v>181</v>
      </c>
      <c r="C13" s="123"/>
      <c r="D13" s="124"/>
      <c r="E13" s="124"/>
      <c r="F13" s="124"/>
    </row>
    <row r="14" spans="1:7" ht="25.5" x14ac:dyDescent="0.2">
      <c r="A14" s="121"/>
      <c r="B14" s="128" t="s">
        <v>182</v>
      </c>
      <c r="C14" s="123"/>
      <c r="D14" s="124"/>
      <c r="E14" s="124"/>
      <c r="F14" s="124"/>
    </row>
    <row r="15" spans="1:7" ht="76.5" x14ac:dyDescent="0.2">
      <c r="A15" s="121"/>
      <c r="B15" s="128" t="s">
        <v>183</v>
      </c>
      <c r="C15" s="123"/>
      <c r="D15" s="124"/>
      <c r="E15" s="124"/>
      <c r="F15" s="124"/>
    </row>
    <row r="16" spans="1:7" x14ac:dyDescent="0.2">
      <c r="A16" s="121"/>
      <c r="B16" s="128"/>
      <c r="C16" s="123"/>
      <c r="D16" s="124"/>
      <c r="E16" s="124"/>
      <c r="F16" s="124"/>
    </row>
    <row r="17" spans="1:15" x14ac:dyDescent="0.2">
      <c r="A17" s="121"/>
      <c r="B17" s="128"/>
      <c r="C17" s="123"/>
      <c r="D17" s="124"/>
      <c r="E17" s="124"/>
      <c r="F17" s="124"/>
    </row>
    <row r="18" spans="1:15" x14ac:dyDescent="0.2">
      <c r="A18" s="121"/>
      <c r="B18" s="128"/>
      <c r="C18" s="123"/>
      <c r="D18" s="124"/>
      <c r="E18" s="124"/>
      <c r="F18" s="124"/>
    </row>
    <row r="19" spans="1:15" s="193" customFormat="1" x14ac:dyDescent="0.2">
      <c r="A19" s="129" t="s">
        <v>184</v>
      </c>
      <c r="B19" s="166" t="s">
        <v>185</v>
      </c>
      <c r="C19" s="130" t="s">
        <v>186</v>
      </c>
      <c r="D19" s="131" t="s">
        <v>187</v>
      </c>
      <c r="E19" s="132" t="s">
        <v>188</v>
      </c>
      <c r="F19" s="133" t="s">
        <v>189</v>
      </c>
      <c r="H19" s="194"/>
      <c r="I19" s="195"/>
      <c r="J19" s="194"/>
      <c r="K19" s="194"/>
      <c r="L19" s="195"/>
      <c r="M19" s="194"/>
      <c r="N19" s="195"/>
      <c r="O19" s="194"/>
    </row>
    <row r="20" spans="1:15" s="134" customFormat="1" x14ac:dyDescent="0.2">
      <c r="A20" s="137"/>
      <c r="B20" s="184" t="s">
        <v>190</v>
      </c>
      <c r="C20" s="138"/>
      <c r="D20" s="139"/>
      <c r="E20" s="140"/>
      <c r="F20" s="141">
        <f>+D20*E20</f>
        <v>0</v>
      </c>
      <c r="H20" s="135"/>
      <c r="I20" s="136"/>
      <c r="J20" s="135"/>
      <c r="K20" s="135"/>
      <c r="L20" s="136"/>
      <c r="M20" s="135"/>
      <c r="N20" s="136"/>
      <c r="O20" s="135"/>
    </row>
    <row r="21" spans="1:15" s="134" customFormat="1" x14ac:dyDescent="0.2">
      <c r="A21" s="142"/>
      <c r="B21" s="167"/>
      <c r="C21" s="138"/>
      <c r="D21" s="138"/>
      <c r="E21" s="140"/>
      <c r="F21" s="141">
        <f>D21*E21</f>
        <v>0</v>
      </c>
      <c r="H21" s="135"/>
      <c r="I21" s="136"/>
      <c r="J21" s="135"/>
      <c r="K21" s="135"/>
      <c r="L21" s="136"/>
      <c r="M21" s="135"/>
      <c r="N21" s="136"/>
      <c r="O21" s="135"/>
    </row>
    <row r="22" spans="1:15" s="134" customFormat="1" ht="102" x14ac:dyDescent="0.2">
      <c r="A22" s="168">
        <v>1</v>
      </c>
      <c r="B22" s="169" t="s">
        <v>191</v>
      </c>
      <c r="C22" s="170" t="s">
        <v>39</v>
      </c>
      <c r="D22" s="138" t="s">
        <v>192</v>
      </c>
      <c r="E22" s="140"/>
      <c r="F22" s="141">
        <f>D22*E22</f>
        <v>0</v>
      </c>
      <c r="H22" s="135"/>
      <c r="I22" s="136"/>
      <c r="J22" s="135"/>
      <c r="K22" s="135"/>
      <c r="L22" s="136"/>
      <c r="M22" s="135"/>
      <c r="N22" s="136"/>
      <c r="O22" s="135"/>
    </row>
    <row r="23" spans="1:15" s="134" customFormat="1" x14ac:dyDescent="0.2">
      <c r="A23" s="171"/>
      <c r="B23" s="172"/>
      <c r="C23" s="138"/>
      <c r="D23" s="173"/>
      <c r="E23" s="174"/>
      <c r="F23" s="141"/>
      <c r="H23" s="135"/>
      <c r="I23" s="136"/>
      <c r="J23" s="135"/>
      <c r="K23" s="135"/>
      <c r="L23" s="136"/>
      <c r="M23" s="135"/>
      <c r="N23" s="136"/>
      <c r="O23" s="135"/>
    </row>
    <row r="24" spans="1:15" s="134" customFormat="1" ht="25.5" x14ac:dyDescent="0.2">
      <c r="A24" s="171">
        <v>2</v>
      </c>
      <c r="B24" s="175" t="s">
        <v>193</v>
      </c>
      <c r="C24" s="138"/>
      <c r="D24" s="139"/>
      <c r="E24" s="140"/>
      <c r="F24" s="141">
        <f>D24*E24</f>
        <v>0</v>
      </c>
      <c r="H24" s="135"/>
      <c r="I24" s="136"/>
      <c r="J24" s="135"/>
      <c r="K24" s="135"/>
      <c r="L24" s="136"/>
      <c r="M24" s="135"/>
      <c r="N24" s="136"/>
      <c r="O24" s="135"/>
    </row>
    <row r="25" spans="1:15" s="134" customFormat="1" x14ac:dyDescent="0.2">
      <c r="A25" s="176"/>
      <c r="B25" s="177" t="s">
        <v>194</v>
      </c>
      <c r="C25" s="138" t="s">
        <v>195</v>
      </c>
      <c r="D25" s="139">
        <v>42</v>
      </c>
      <c r="E25" s="140"/>
      <c r="F25" s="141">
        <f>D25*E25</f>
        <v>0</v>
      </c>
      <c r="H25" s="135"/>
      <c r="I25" s="136"/>
      <c r="J25" s="135"/>
      <c r="K25" s="135"/>
      <c r="L25" s="136"/>
      <c r="M25" s="135"/>
      <c r="N25" s="136"/>
      <c r="O25" s="135"/>
    </row>
    <row r="26" spans="1:15" s="134" customFormat="1" x14ac:dyDescent="0.2">
      <c r="A26" s="176"/>
      <c r="B26" s="177" t="s">
        <v>196</v>
      </c>
      <c r="C26" s="138" t="s">
        <v>195</v>
      </c>
      <c r="D26" s="139">
        <v>64</v>
      </c>
      <c r="E26" s="140"/>
      <c r="F26" s="141">
        <f>D26*E26</f>
        <v>0</v>
      </c>
      <c r="H26" s="135"/>
      <c r="I26" s="136"/>
      <c r="J26" s="135"/>
      <c r="K26" s="135"/>
      <c r="L26" s="136"/>
      <c r="M26" s="135"/>
      <c r="N26" s="136"/>
      <c r="O26" s="135"/>
    </row>
    <row r="27" spans="1:15" s="134" customFormat="1" x14ac:dyDescent="0.2">
      <c r="A27" s="176"/>
      <c r="B27" s="177" t="s">
        <v>197</v>
      </c>
      <c r="C27" s="138" t="s">
        <v>195</v>
      </c>
      <c r="D27" s="139">
        <v>14</v>
      </c>
      <c r="E27" s="140"/>
      <c r="F27" s="141">
        <f>D27*E27</f>
        <v>0</v>
      </c>
      <c r="H27" s="135"/>
      <c r="I27" s="136"/>
      <c r="J27" s="135"/>
      <c r="K27" s="135"/>
      <c r="L27" s="136"/>
      <c r="M27" s="135"/>
      <c r="N27" s="136"/>
      <c r="O27" s="135"/>
    </row>
    <row r="28" spans="1:15" s="134" customFormat="1" x14ac:dyDescent="0.2">
      <c r="A28" s="176"/>
      <c r="B28" s="177" t="s">
        <v>198</v>
      </c>
      <c r="C28" s="138" t="s">
        <v>195</v>
      </c>
      <c r="D28" s="139">
        <v>12</v>
      </c>
      <c r="E28" s="140"/>
      <c r="F28" s="141">
        <f>D28*E28</f>
        <v>0</v>
      </c>
      <c r="H28" s="135"/>
      <c r="I28" s="136"/>
      <c r="J28" s="135"/>
      <c r="K28" s="135"/>
      <c r="L28" s="136"/>
      <c r="M28" s="135"/>
      <c r="N28" s="136"/>
      <c r="O28" s="135"/>
    </row>
    <row r="29" spans="1:15" s="134" customFormat="1" x14ac:dyDescent="0.2">
      <c r="A29" s="171"/>
      <c r="B29" s="172"/>
      <c r="C29" s="138"/>
      <c r="D29" s="173"/>
      <c r="E29" s="174"/>
      <c r="F29" s="141">
        <f t="shared" ref="F29:F34" si="0">D29*E29</f>
        <v>0</v>
      </c>
      <c r="I29" s="143"/>
      <c r="L29" s="143"/>
      <c r="N29" s="143"/>
    </row>
    <row r="30" spans="1:15" s="134" customFormat="1" ht="63.75" x14ac:dyDescent="0.2">
      <c r="A30" s="171">
        <v>3</v>
      </c>
      <c r="B30" s="172" t="s">
        <v>199</v>
      </c>
      <c r="C30" s="138" t="s">
        <v>200</v>
      </c>
      <c r="D30" s="173">
        <v>1</v>
      </c>
      <c r="E30" s="174"/>
      <c r="F30" s="141">
        <f t="shared" si="0"/>
        <v>0</v>
      </c>
      <c r="I30" s="143"/>
      <c r="L30" s="143"/>
      <c r="N30" s="143"/>
    </row>
    <row r="31" spans="1:15" s="134" customFormat="1" x14ac:dyDescent="0.2">
      <c r="A31" s="137"/>
      <c r="B31" s="178"/>
      <c r="C31" s="138"/>
      <c r="D31" s="139"/>
      <c r="E31" s="140"/>
      <c r="F31" s="141">
        <f t="shared" si="0"/>
        <v>0</v>
      </c>
      <c r="H31" s="135"/>
      <c r="I31" s="136"/>
      <c r="J31" s="135"/>
      <c r="K31" s="135"/>
      <c r="L31" s="136"/>
      <c r="M31" s="135"/>
      <c r="N31" s="136"/>
      <c r="O31" s="135"/>
    </row>
    <row r="32" spans="1:15" s="134" customFormat="1" ht="25.5" x14ac:dyDescent="0.2">
      <c r="A32" s="179">
        <v>4</v>
      </c>
      <c r="B32" s="178" t="s">
        <v>201</v>
      </c>
      <c r="C32" s="180" t="s">
        <v>39</v>
      </c>
      <c r="D32" s="173">
        <v>2</v>
      </c>
      <c r="E32" s="174"/>
      <c r="F32" s="141">
        <f t="shared" si="0"/>
        <v>0</v>
      </c>
      <c r="H32" s="135"/>
      <c r="I32" s="136"/>
      <c r="J32" s="135"/>
      <c r="K32" s="135"/>
      <c r="L32" s="136"/>
      <c r="M32" s="135"/>
      <c r="N32" s="136"/>
      <c r="O32" s="135"/>
    </row>
    <row r="33" spans="1:15" s="134" customFormat="1" x14ac:dyDescent="0.2">
      <c r="A33" s="179"/>
      <c r="B33" s="178"/>
      <c r="C33" s="180"/>
      <c r="D33" s="173"/>
      <c r="E33" s="174"/>
      <c r="F33" s="141">
        <f t="shared" si="0"/>
        <v>0</v>
      </c>
      <c r="H33" s="135"/>
      <c r="I33" s="136"/>
      <c r="J33" s="135"/>
      <c r="K33" s="135"/>
      <c r="L33" s="136"/>
      <c r="M33" s="135"/>
      <c r="N33" s="136"/>
      <c r="O33" s="135"/>
    </row>
    <row r="34" spans="1:15" s="134" customFormat="1" ht="25.5" x14ac:dyDescent="0.2">
      <c r="A34" s="179">
        <v>5</v>
      </c>
      <c r="B34" s="178" t="s">
        <v>202</v>
      </c>
      <c r="C34" s="180" t="s">
        <v>39</v>
      </c>
      <c r="D34" s="173">
        <v>2</v>
      </c>
      <c r="E34" s="174"/>
      <c r="F34" s="141">
        <f t="shared" si="0"/>
        <v>0</v>
      </c>
      <c r="H34" s="135"/>
      <c r="I34" s="136"/>
      <c r="J34" s="135"/>
      <c r="K34" s="135"/>
      <c r="L34" s="136"/>
      <c r="M34" s="135"/>
      <c r="N34" s="136"/>
      <c r="O34" s="135"/>
    </row>
    <row r="35" spans="1:15" s="134" customFormat="1" x14ac:dyDescent="0.2">
      <c r="A35" s="171"/>
      <c r="B35" s="172"/>
      <c r="C35" s="138"/>
      <c r="D35" s="173"/>
      <c r="E35" s="174"/>
      <c r="F35" s="141"/>
      <c r="I35" s="143"/>
      <c r="L35" s="143"/>
      <c r="N35" s="143"/>
    </row>
    <row r="36" spans="1:15" s="134" customFormat="1" x14ac:dyDescent="0.2">
      <c r="A36" s="137"/>
      <c r="B36" s="175"/>
      <c r="C36" s="138"/>
      <c r="D36" s="139"/>
      <c r="E36" s="140"/>
      <c r="F36" s="141"/>
      <c r="H36" s="135"/>
      <c r="I36" s="136"/>
      <c r="J36" s="135"/>
      <c r="K36" s="135"/>
      <c r="L36" s="136"/>
      <c r="M36" s="135"/>
      <c r="N36" s="136"/>
      <c r="O36" s="135"/>
    </row>
    <row r="37" spans="1:15" s="134" customFormat="1" x14ac:dyDescent="0.2">
      <c r="A37" s="179"/>
      <c r="B37" s="175" t="s">
        <v>190</v>
      </c>
      <c r="C37" s="144"/>
      <c r="D37" s="145"/>
      <c r="E37" s="140"/>
      <c r="F37" s="141">
        <f>SUM(F21:F34)</f>
        <v>0</v>
      </c>
      <c r="H37" s="135"/>
      <c r="I37" s="136"/>
      <c r="J37" s="135"/>
      <c r="K37" s="135"/>
      <c r="L37" s="136"/>
      <c r="M37" s="135"/>
      <c r="N37" s="136"/>
      <c r="O37" s="135"/>
    </row>
    <row r="38" spans="1:15" s="134" customFormat="1" x14ac:dyDescent="0.2">
      <c r="A38" s="181"/>
      <c r="B38" s="175"/>
      <c r="C38" s="144"/>
      <c r="D38" s="145"/>
      <c r="E38" s="140"/>
      <c r="F38" s="141"/>
      <c r="H38" s="135"/>
      <c r="I38" s="136"/>
      <c r="J38" s="135"/>
      <c r="K38" s="135"/>
      <c r="L38" s="136"/>
      <c r="M38" s="135"/>
      <c r="N38" s="136"/>
      <c r="O38" s="135"/>
    </row>
    <row r="39" spans="1:15" s="134" customFormat="1" x14ac:dyDescent="0.2">
      <c r="A39" s="142"/>
      <c r="B39" s="169"/>
      <c r="C39" s="138"/>
      <c r="D39" s="138"/>
      <c r="E39" s="140"/>
      <c r="F39" s="141"/>
      <c r="H39" s="135"/>
      <c r="I39" s="136"/>
      <c r="J39" s="135"/>
      <c r="K39" s="135"/>
      <c r="L39" s="136"/>
      <c r="M39" s="135"/>
      <c r="N39" s="136"/>
      <c r="O39" s="135"/>
    </row>
    <row r="40" spans="1:15" s="134" customFormat="1" x14ac:dyDescent="0.2">
      <c r="A40" s="182"/>
      <c r="B40" s="234"/>
      <c r="C40" s="235"/>
      <c r="D40" s="235"/>
      <c r="E40" s="185"/>
      <c r="F40" s="174"/>
      <c r="G40" s="143"/>
      <c r="H40" s="135"/>
      <c r="I40" s="136"/>
      <c r="J40" s="135"/>
      <c r="K40" s="135"/>
      <c r="L40" s="136"/>
      <c r="M40" s="135"/>
      <c r="N40" s="136"/>
      <c r="O40" s="135"/>
    </row>
    <row r="41" spans="1:15" s="197" customFormat="1" x14ac:dyDescent="0.2">
      <c r="A41" s="236" t="s">
        <v>203</v>
      </c>
      <c r="B41" s="237"/>
      <c r="C41" s="237"/>
      <c r="D41" s="237"/>
      <c r="E41" s="237"/>
      <c r="F41" s="238"/>
      <c r="G41" s="196"/>
    </row>
    <row r="42" spans="1:15" x14ac:dyDescent="0.2">
      <c r="A42" s="186"/>
      <c r="B42" s="187"/>
      <c r="C42" s="187"/>
      <c r="D42" s="187"/>
      <c r="E42" s="187"/>
      <c r="F42" s="188"/>
      <c r="G42" s="146"/>
    </row>
    <row r="43" spans="1:15" x14ac:dyDescent="0.2">
      <c r="A43" s="239" t="s">
        <v>204</v>
      </c>
      <c r="B43" s="240"/>
      <c r="C43" s="240"/>
      <c r="D43" s="240"/>
      <c r="E43" s="240"/>
      <c r="F43" s="189">
        <f>F37</f>
        <v>0</v>
      </c>
    </row>
    <row r="44" spans="1:15" x14ac:dyDescent="0.2">
      <c r="A44" s="241"/>
      <c r="B44" s="242"/>
      <c r="C44" s="242"/>
      <c r="D44" s="242"/>
      <c r="E44" s="242"/>
      <c r="F44" s="243"/>
    </row>
    <row r="45" spans="1:15" x14ac:dyDescent="0.2">
      <c r="A45" s="147"/>
      <c r="B45" s="148"/>
      <c r="C45" s="149"/>
      <c r="D45" s="150"/>
      <c r="E45" s="190" t="s">
        <v>205</v>
      </c>
      <c r="F45" s="191">
        <f>SUM(F43:F43)</f>
        <v>0</v>
      </c>
    </row>
    <row r="46" spans="1:15" x14ac:dyDescent="0.2">
      <c r="A46" s="226"/>
      <c r="B46" s="227"/>
      <c r="C46" s="227"/>
      <c r="D46" s="227"/>
      <c r="E46" s="227"/>
      <c r="F46" s="228"/>
    </row>
    <row r="47" spans="1:15" x14ac:dyDescent="0.2">
      <c r="A47" s="151"/>
      <c r="B47" s="152"/>
      <c r="C47" s="153"/>
      <c r="D47" s="154"/>
      <c r="E47" s="192" t="s">
        <v>206</v>
      </c>
      <c r="F47" s="155"/>
      <c r="G47" s="156"/>
      <c r="H47" s="157"/>
      <c r="I47" s="157"/>
    </row>
    <row r="48" spans="1:15" x14ac:dyDescent="0.2">
      <c r="A48" s="229"/>
      <c r="B48" s="230"/>
      <c r="C48" s="230"/>
      <c r="D48" s="230"/>
      <c r="E48" s="230"/>
      <c r="F48" s="231"/>
      <c r="G48" s="156"/>
      <c r="H48" s="157"/>
      <c r="I48" s="157"/>
    </row>
    <row r="49" spans="1:9" x14ac:dyDescent="0.2">
      <c r="A49" s="151"/>
      <c r="B49" s="152"/>
      <c r="C49" s="153"/>
      <c r="D49" s="154"/>
      <c r="E49" s="192" t="s">
        <v>207</v>
      </c>
      <c r="F49" s="155">
        <f>F45*1.25</f>
        <v>0</v>
      </c>
      <c r="G49" s="156"/>
      <c r="H49" s="157"/>
      <c r="I49" s="157"/>
    </row>
    <row r="50" spans="1:9" x14ac:dyDescent="0.2">
      <c r="A50" s="158"/>
      <c r="B50" s="158"/>
      <c r="C50" s="158"/>
      <c r="D50" s="158"/>
      <c r="E50" s="158"/>
      <c r="F50" s="158"/>
      <c r="G50" s="156"/>
      <c r="H50" s="157"/>
      <c r="I50" s="157"/>
    </row>
    <row r="51" spans="1:9" x14ac:dyDescent="0.2">
      <c r="A51" s="158"/>
      <c r="B51" s="158"/>
      <c r="C51" s="158"/>
      <c r="D51" s="158"/>
      <c r="E51" s="158"/>
      <c r="F51" s="158"/>
      <c r="G51" s="156"/>
      <c r="H51" s="157"/>
      <c r="I51" s="157"/>
    </row>
    <row r="52" spans="1:9" x14ac:dyDescent="0.2">
      <c r="A52" s="158"/>
      <c r="B52" s="158"/>
      <c r="C52" s="158"/>
      <c r="D52" s="158"/>
      <c r="E52" s="158"/>
      <c r="F52" s="158"/>
      <c r="G52" s="156"/>
      <c r="H52" s="157"/>
      <c r="I52" s="157"/>
    </row>
    <row r="53" spans="1:9" x14ac:dyDescent="0.2">
      <c r="A53" s="158"/>
      <c r="B53" s="158"/>
      <c r="C53" s="158"/>
      <c r="D53" s="158"/>
      <c r="E53" s="158"/>
      <c r="F53" s="158"/>
      <c r="G53" s="156"/>
      <c r="H53" s="157"/>
      <c r="I53" s="157"/>
    </row>
    <row r="54" spans="1:9" x14ac:dyDescent="0.2">
      <c r="A54" s="159"/>
      <c r="B54" s="183"/>
      <c r="G54" s="156"/>
      <c r="H54" s="157"/>
      <c r="I54" s="157"/>
    </row>
    <row r="55" spans="1:9" x14ac:dyDescent="0.2">
      <c r="A55" s="159"/>
      <c r="B55" s="183"/>
      <c r="G55" s="156"/>
      <c r="H55" s="157"/>
      <c r="I55" s="157"/>
    </row>
    <row r="56" spans="1:9" x14ac:dyDescent="0.2">
      <c r="A56" s="159"/>
      <c r="B56" s="183"/>
      <c r="G56" s="156"/>
      <c r="H56" s="157"/>
      <c r="I56" s="157"/>
    </row>
    <row r="57" spans="1:9" x14ac:dyDescent="0.2">
      <c r="A57" s="159"/>
      <c r="B57" s="183"/>
      <c r="G57" s="156"/>
      <c r="H57" s="157"/>
      <c r="I57" s="157"/>
    </row>
    <row r="58" spans="1:9" x14ac:dyDescent="0.2">
      <c r="A58" s="159"/>
      <c r="B58" s="183"/>
      <c r="G58" s="156"/>
      <c r="H58" s="157"/>
      <c r="I58" s="157"/>
    </row>
    <row r="59" spans="1:9" x14ac:dyDescent="0.2">
      <c r="A59" s="159"/>
      <c r="B59" s="183"/>
    </row>
    <row r="60" spans="1:9" x14ac:dyDescent="0.2">
      <c r="A60" s="159"/>
      <c r="B60" s="120"/>
      <c r="C60" s="120"/>
      <c r="D60" s="120"/>
      <c r="E60" s="120"/>
      <c r="F60" s="120"/>
    </row>
    <row r="61" spans="1:9" x14ac:dyDescent="0.2">
      <c r="A61" s="159"/>
      <c r="B61" s="120"/>
      <c r="C61" s="120"/>
      <c r="D61" s="120"/>
      <c r="E61" s="120"/>
      <c r="F61" s="120"/>
    </row>
    <row r="62" spans="1:9" x14ac:dyDescent="0.2">
      <c r="A62" s="159"/>
      <c r="B62" s="120"/>
      <c r="C62" s="120"/>
      <c r="D62" s="120"/>
      <c r="E62" s="120"/>
      <c r="F62" s="120"/>
    </row>
    <row r="63" spans="1:9" x14ac:dyDescent="0.2">
      <c r="A63" s="159"/>
      <c r="B63" s="120"/>
      <c r="C63" s="120"/>
      <c r="D63" s="120"/>
      <c r="E63" s="120"/>
      <c r="F63" s="120"/>
    </row>
    <row r="64" spans="1:9" x14ac:dyDescent="0.2">
      <c r="A64" s="159"/>
      <c r="B64" s="120"/>
      <c r="C64" s="120"/>
      <c r="D64" s="120"/>
      <c r="E64" s="120"/>
      <c r="F64" s="120"/>
    </row>
    <row r="65" spans="1:6" x14ac:dyDescent="0.2">
      <c r="A65" s="159"/>
      <c r="B65" s="120"/>
      <c r="C65" s="120"/>
      <c r="D65" s="120"/>
      <c r="E65" s="120"/>
      <c r="F65" s="120"/>
    </row>
    <row r="66" spans="1:6" x14ac:dyDescent="0.2">
      <c r="A66" s="159"/>
      <c r="B66" s="120"/>
      <c r="C66" s="120"/>
      <c r="D66" s="120"/>
      <c r="E66" s="120"/>
      <c r="F66" s="120"/>
    </row>
    <row r="67" spans="1:6" x14ac:dyDescent="0.2">
      <c r="A67" s="159"/>
      <c r="B67" s="120"/>
      <c r="C67" s="120"/>
      <c r="D67" s="120"/>
      <c r="E67" s="120"/>
      <c r="F67" s="120"/>
    </row>
    <row r="68" spans="1:6" x14ac:dyDescent="0.2">
      <c r="A68" s="159"/>
      <c r="B68" s="120"/>
      <c r="C68" s="120"/>
      <c r="D68" s="120"/>
      <c r="E68" s="120"/>
      <c r="F68" s="120"/>
    </row>
    <row r="69" spans="1:6" x14ac:dyDescent="0.2">
      <c r="A69" s="159"/>
      <c r="B69" s="120"/>
      <c r="C69" s="120"/>
      <c r="D69" s="120"/>
      <c r="E69" s="120"/>
      <c r="F69" s="120"/>
    </row>
    <row r="70" spans="1:6" x14ac:dyDescent="0.2">
      <c r="A70" s="159"/>
      <c r="B70" s="120"/>
      <c r="C70" s="120"/>
      <c r="D70" s="120"/>
      <c r="E70" s="120"/>
      <c r="F70" s="120"/>
    </row>
    <row r="71" spans="1:6" x14ac:dyDescent="0.2">
      <c r="A71" s="159"/>
      <c r="B71" s="120"/>
      <c r="C71" s="120"/>
      <c r="D71" s="120"/>
      <c r="E71" s="120"/>
      <c r="F71" s="120"/>
    </row>
    <row r="72" spans="1:6" x14ac:dyDescent="0.2">
      <c r="A72" s="159"/>
      <c r="B72" s="120"/>
      <c r="C72" s="120"/>
      <c r="D72" s="120"/>
      <c r="E72" s="120"/>
      <c r="F72" s="120"/>
    </row>
    <row r="73" spans="1:6" x14ac:dyDescent="0.2">
      <c r="A73" s="159"/>
      <c r="B73" s="120"/>
      <c r="C73" s="120"/>
      <c r="D73" s="120"/>
      <c r="E73" s="120"/>
      <c r="F73" s="120"/>
    </row>
    <row r="74" spans="1:6" x14ac:dyDescent="0.2">
      <c r="A74" s="159"/>
      <c r="B74" s="120"/>
      <c r="C74" s="120"/>
      <c r="D74" s="120"/>
      <c r="E74" s="120"/>
      <c r="F74" s="120"/>
    </row>
    <row r="75" spans="1:6" x14ac:dyDescent="0.2">
      <c r="A75" s="159"/>
      <c r="B75" s="120"/>
      <c r="C75" s="120"/>
      <c r="D75" s="120"/>
      <c r="E75" s="120"/>
      <c r="F75" s="120"/>
    </row>
    <row r="76" spans="1:6" x14ac:dyDescent="0.2">
      <c r="A76" s="159"/>
      <c r="B76" s="120"/>
      <c r="C76" s="120"/>
      <c r="D76" s="120"/>
      <c r="E76" s="120"/>
      <c r="F76" s="120"/>
    </row>
    <row r="77" spans="1:6" x14ac:dyDescent="0.2">
      <c r="A77" s="159"/>
      <c r="B77" s="120"/>
      <c r="C77" s="120"/>
      <c r="D77" s="120"/>
      <c r="E77" s="120"/>
      <c r="F77" s="120"/>
    </row>
    <row r="78" spans="1:6" x14ac:dyDescent="0.2">
      <c r="A78" s="159"/>
      <c r="B78" s="120"/>
      <c r="C78" s="120"/>
      <c r="D78" s="120"/>
      <c r="E78" s="120"/>
      <c r="F78" s="120"/>
    </row>
    <row r="79" spans="1:6" x14ac:dyDescent="0.2">
      <c r="A79" s="159"/>
      <c r="B79" s="120"/>
      <c r="C79" s="120"/>
      <c r="D79" s="120"/>
      <c r="E79" s="120"/>
      <c r="F79" s="120"/>
    </row>
    <row r="80" spans="1:6" x14ac:dyDescent="0.2">
      <c r="A80" s="159"/>
      <c r="B80" s="120"/>
      <c r="C80" s="120"/>
      <c r="D80" s="120"/>
      <c r="E80" s="120"/>
      <c r="F80" s="120"/>
    </row>
    <row r="81" spans="1:6" x14ac:dyDescent="0.2">
      <c r="A81" s="159"/>
      <c r="B81" s="120"/>
      <c r="C81" s="120"/>
      <c r="D81" s="120"/>
      <c r="E81" s="120"/>
      <c r="F81" s="120"/>
    </row>
    <row r="82" spans="1:6" x14ac:dyDescent="0.2">
      <c r="A82" s="159"/>
      <c r="B82" s="120"/>
      <c r="C82" s="120"/>
      <c r="D82" s="120"/>
      <c r="E82" s="120"/>
      <c r="F82" s="120"/>
    </row>
    <row r="83" spans="1:6" x14ac:dyDescent="0.2">
      <c r="A83" s="159"/>
      <c r="B83" s="120"/>
      <c r="C83" s="120"/>
      <c r="D83" s="120"/>
      <c r="E83" s="120"/>
      <c r="F83" s="120"/>
    </row>
    <row r="84" spans="1:6" x14ac:dyDescent="0.2">
      <c r="A84" s="159"/>
      <c r="B84" s="120"/>
      <c r="C84" s="120"/>
      <c r="D84" s="120"/>
      <c r="E84" s="120"/>
      <c r="F84" s="120"/>
    </row>
    <row r="85" spans="1:6" x14ac:dyDescent="0.2">
      <c r="A85" s="159"/>
      <c r="B85" s="120"/>
      <c r="C85" s="120"/>
      <c r="D85" s="120"/>
      <c r="E85" s="120"/>
      <c r="F85" s="120"/>
    </row>
    <row r="86" spans="1:6" x14ac:dyDescent="0.2">
      <c r="A86" s="159"/>
      <c r="B86" s="120"/>
      <c r="C86" s="120"/>
      <c r="D86" s="120"/>
      <c r="E86" s="120"/>
      <c r="F86" s="120"/>
    </row>
    <row r="87" spans="1:6" x14ac:dyDescent="0.2">
      <c r="A87" s="159"/>
      <c r="B87" s="120"/>
      <c r="C87" s="120"/>
      <c r="D87" s="120"/>
      <c r="E87" s="120"/>
      <c r="F87" s="120"/>
    </row>
    <row r="88" spans="1:6" x14ac:dyDescent="0.2">
      <c r="A88" s="159"/>
      <c r="B88" s="120"/>
      <c r="C88" s="120"/>
      <c r="D88" s="120"/>
      <c r="E88" s="120"/>
      <c r="F88" s="120"/>
    </row>
    <row r="89" spans="1:6" x14ac:dyDescent="0.2">
      <c r="A89" s="159"/>
      <c r="B89" s="120"/>
      <c r="C89" s="120"/>
      <c r="D89" s="120"/>
      <c r="E89" s="120"/>
      <c r="F89" s="120"/>
    </row>
    <row r="90" spans="1:6" x14ac:dyDescent="0.2">
      <c r="A90" s="159"/>
      <c r="B90" s="120"/>
      <c r="C90" s="120"/>
      <c r="D90" s="120"/>
      <c r="E90" s="120"/>
      <c r="F90" s="120"/>
    </row>
    <row r="91" spans="1:6" x14ac:dyDescent="0.2">
      <c r="A91" s="159"/>
      <c r="B91" s="120"/>
      <c r="C91" s="120"/>
      <c r="D91" s="120"/>
      <c r="E91" s="120"/>
      <c r="F91" s="120"/>
    </row>
    <row r="92" spans="1:6" x14ac:dyDescent="0.2">
      <c r="A92" s="159"/>
      <c r="B92" s="120"/>
      <c r="C92" s="120"/>
      <c r="D92" s="120"/>
      <c r="E92" s="120"/>
      <c r="F92" s="120"/>
    </row>
    <row r="93" spans="1:6" x14ac:dyDescent="0.2">
      <c r="A93" s="159"/>
      <c r="B93" s="120"/>
      <c r="C93" s="120"/>
      <c r="D93" s="120"/>
      <c r="E93" s="120"/>
      <c r="F93" s="120"/>
    </row>
    <row r="94" spans="1:6" x14ac:dyDescent="0.2">
      <c r="A94" s="159"/>
      <c r="B94" s="120"/>
      <c r="C94" s="120"/>
      <c r="D94" s="120"/>
      <c r="E94" s="120"/>
      <c r="F94" s="120"/>
    </row>
    <row r="95" spans="1:6" x14ac:dyDescent="0.2">
      <c r="A95" s="159"/>
      <c r="B95" s="120"/>
      <c r="C95" s="120"/>
      <c r="D95" s="120"/>
      <c r="E95" s="120"/>
      <c r="F95" s="120"/>
    </row>
    <row r="96" spans="1:6" x14ac:dyDescent="0.2">
      <c r="A96" s="159"/>
      <c r="B96" s="120"/>
      <c r="C96" s="120"/>
      <c r="D96" s="120"/>
      <c r="E96" s="120"/>
      <c r="F96" s="120"/>
    </row>
    <row r="97" spans="1:6" x14ac:dyDescent="0.2">
      <c r="A97" s="159"/>
      <c r="B97" s="120"/>
      <c r="C97" s="120"/>
      <c r="D97" s="120"/>
      <c r="E97" s="120"/>
      <c r="F97" s="120"/>
    </row>
    <row r="98" spans="1:6" x14ac:dyDescent="0.2">
      <c r="A98" s="159"/>
      <c r="B98" s="120"/>
      <c r="C98" s="120"/>
      <c r="D98" s="120"/>
      <c r="E98" s="120"/>
      <c r="F98" s="120"/>
    </row>
    <row r="99" spans="1:6" x14ac:dyDescent="0.2">
      <c r="A99" s="159"/>
      <c r="B99" s="120"/>
      <c r="C99" s="120"/>
      <c r="D99" s="120"/>
      <c r="E99" s="120"/>
      <c r="F99" s="120"/>
    </row>
    <row r="100" spans="1:6" x14ac:dyDescent="0.2">
      <c r="A100" s="159"/>
      <c r="B100" s="120"/>
      <c r="C100" s="120"/>
      <c r="D100" s="120"/>
      <c r="E100" s="120"/>
      <c r="F100" s="120"/>
    </row>
  </sheetData>
  <sheetProtection formatCells="0" selectLockedCells="1" selectUnlockedCells="1"/>
  <mergeCells count="8">
    <mergeCell ref="A46:F46"/>
    <mergeCell ref="A48:F48"/>
    <mergeCell ref="A2:F3"/>
    <mergeCell ref="B4:F4"/>
    <mergeCell ref="B40:D40"/>
    <mergeCell ref="A41:F41"/>
    <mergeCell ref="A43:E43"/>
    <mergeCell ref="A44:F44"/>
  </mergeCells>
  <pageMargins left="0.59055118110236227" right="0.11811023622047245" top="0.51181102362204722" bottom="0.59055118110236227" header="0.31496062992125984" footer="0.39370078740157483"/>
  <pageSetup paperSize="9" scale="91" fitToWidth="0" fitToHeight="0" orientation="portrait" horizontalDpi="360" verticalDpi="360" r:id="rId1"/>
  <headerFooter alignWithMargins="0">
    <oddFooter>&amp;C&amp;7Stranica &amp;P od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7"/>
  <sheetViews>
    <sheetView tabSelected="1" workbookViewId="0">
      <selection activeCell="C7" sqref="C7:F7"/>
    </sheetView>
  </sheetViews>
  <sheetFormatPr defaultRowHeight="15" x14ac:dyDescent="0.25"/>
  <cols>
    <col min="2" max="2" width="33.28515625" bestFit="1" customWidth="1"/>
  </cols>
  <sheetData>
    <row r="1" spans="1:6" ht="15.75" thickBot="1" x14ac:dyDescent="0.3">
      <c r="A1" s="244" t="s">
        <v>149</v>
      </c>
      <c r="B1" s="251"/>
      <c r="C1" s="251"/>
      <c r="D1" s="251"/>
      <c r="E1" s="251"/>
      <c r="F1" s="245"/>
    </row>
    <row r="2" spans="1:6" x14ac:dyDescent="0.25">
      <c r="A2" s="110" t="s">
        <v>24</v>
      </c>
      <c r="B2" s="113" t="s">
        <v>169</v>
      </c>
      <c r="C2" s="252">
        <f>'GRAĐEVINSKO-OBRTNIČKI RADOVI'!C168:F168</f>
        <v>0</v>
      </c>
      <c r="D2" s="253"/>
      <c r="E2" s="253"/>
      <c r="F2" s="254"/>
    </row>
    <row r="3" spans="1:6" x14ac:dyDescent="0.25">
      <c r="A3" s="111" t="s">
        <v>41</v>
      </c>
      <c r="B3" s="112" t="s">
        <v>151</v>
      </c>
      <c r="C3" s="249">
        <f>'VODOVOD I KANALIZACIJA'!C76:F76</f>
        <v>0</v>
      </c>
      <c r="D3" s="249"/>
      <c r="E3" s="249"/>
      <c r="F3" s="250"/>
    </row>
    <row r="4" spans="1:6" ht="15.75" thickBot="1" x14ac:dyDescent="0.3">
      <c r="A4" s="111" t="s">
        <v>48</v>
      </c>
      <c r="B4" s="112" t="s">
        <v>208</v>
      </c>
      <c r="C4" s="249">
        <f>'STROJARSKI RADOVI'!F43</f>
        <v>0</v>
      </c>
      <c r="D4" s="249"/>
      <c r="E4" s="249"/>
      <c r="F4" s="250"/>
    </row>
    <row r="5" spans="1:6" ht="15.75" thickBot="1" x14ac:dyDescent="0.3">
      <c r="A5" s="244" t="s">
        <v>150</v>
      </c>
      <c r="B5" s="245"/>
      <c r="C5" s="255">
        <f>SUM(C2:F4)</f>
        <v>0</v>
      </c>
      <c r="D5" s="256"/>
      <c r="E5" s="256"/>
      <c r="F5" s="257"/>
    </row>
    <row r="6" spans="1:6" ht="15.75" thickBot="1" x14ac:dyDescent="0.3">
      <c r="A6" s="258" t="s">
        <v>84</v>
      </c>
      <c r="B6" s="259"/>
      <c r="C6" s="260">
        <f>C5*0.25</f>
        <v>0</v>
      </c>
      <c r="D6" s="261"/>
      <c r="E6" s="261"/>
      <c r="F6" s="262"/>
    </row>
    <row r="7" spans="1:6" ht="15.75" thickBot="1" x14ac:dyDescent="0.3">
      <c r="A7" s="244" t="s">
        <v>85</v>
      </c>
      <c r="B7" s="245"/>
      <c r="C7" s="246">
        <f>C5+C6</f>
        <v>0</v>
      </c>
      <c r="D7" s="247"/>
      <c r="E7" s="247"/>
      <c r="F7" s="248"/>
    </row>
  </sheetData>
  <mergeCells count="10">
    <mergeCell ref="A7:B7"/>
    <mergeCell ref="C7:F7"/>
    <mergeCell ref="C3:F3"/>
    <mergeCell ref="A1:F1"/>
    <mergeCell ref="C2:F2"/>
    <mergeCell ref="A5:B5"/>
    <mergeCell ref="C5:F5"/>
    <mergeCell ref="A6:B6"/>
    <mergeCell ref="C6:F6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OPĆI DIO</vt:lpstr>
      <vt:lpstr>GRAĐEVINSKO-OBRTNIČKI RADOVI</vt:lpstr>
      <vt:lpstr>VODOVOD I KANALIZACIJA</vt:lpstr>
      <vt:lpstr>STROJARSKI RADOVI</vt:lpstr>
      <vt:lpstr>REKAPITULACIJA</vt:lpstr>
      <vt:lpstr>'GRAĐEVINSKO-OBRTNIČKI RADOVI'!Print_Area</vt:lpstr>
      <vt:lpstr>'OPĆI DIO'!Print_Area</vt:lpstr>
      <vt:lpstr>'STROJARSKI RADOVI'!Print_Area</vt:lpstr>
      <vt:lpstr>'VODOVOD I KANALIZACIJA'!Print_Area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</dc:creator>
  <cp:lastModifiedBy>ivona</cp:lastModifiedBy>
  <dcterms:created xsi:type="dcterms:W3CDTF">2017-09-27T12:51:24Z</dcterms:created>
  <dcterms:modified xsi:type="dcterms:W3CDTF">2018-06-15T10:55:29Z</dcterms:modified>
</cp:coreProperties>
</file>